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calc" sheetId="1" r:id="rId1"/>
    <sheet name="limit" sheetId="2" r:id="rId2"/>
  </sheets>
  <definedNames/>
  <calcPr fullCalcOnLoad="1"/>
</workbook>
</file>

<file path=xl/sharedStrings.xml><?xml version="1.0" encoding="utf-8"?>
<sst xmlns="http://schemas.openxmlformats.org/spreadsheetml/2006/main" count="78" uniqueCount="35">
  <si>
    <t>02Mar2008</t>
  </si>
  <si>
    <r>
      <t>a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</si>
  <si>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</si>
  <si>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y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</si>
  <si>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</si>
  <si>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r>
      <t>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</si>
  <si>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Queueing systems</t>
  </si>
  <si>
    <r>
      <t>L</t>
    </r>
    <r>
      <rPr>
        <i/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=</t>
    </r>
  </si>
  <si>
    <r>
      <t>L</t>
    </r>
    <r>
      <rPr>
        <sz val="10"/>
        <rFont val="Times New Roman"/>
        <family val="1"/>
      </rPr>
      <t xml:space="preserve"> =</t>
    </r>
  </si>
  <si>
    <r>
      <t>W</t>
    </r>
    <r>
      <rPr>
        <i/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=</t>
    </r>
  </si>
  <si>
    <r>
      <t>hr</t>
    </r>
    <r>
      <rPr>
        <vertAlign val="superscript"/>
        <sz val="10"/>
        <rFont val="Arial Narrow"/>
        <family val="2"/>
      </rPr>
      <t>-1</t>
    </r>
  </si>
  <si>
    <t>hr</t>
  </si>
  <si>
    <r>
      <t>W</t>
    </r>
    <r>
      <rPr>
        <sz val="10"/>
        <rFont val="Times New Roman"/>
        <family val="1"/>
      </rPr>
      <t xml:space="preserve"> =</t>
    </r>
  </si>
  <si>
    <t>Formulas "1"</t>
  </si>
  <si>
    <t>Formulas "s"</t>
  </si>
  <si>
    <r>
      <t>(</t>
    </r>
    <r>
      <rPr>
        <i/>
        <sz val="10"/>
        <rFont val="Times New Roman"/>
        <family val="1"/>
      </rPr>
      <t>s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n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!</t>
    </r>
  </si>
  <si>
    <t>n</t>
  </si>
  <si>
    <r>
      <t>S</t>
    </r>
    <r>
      <rPr>
        <sz val="10"/>
        <rFont val="Times New Roman"/>
        <family val="1"/>
      </rPr>
      <t xml:space="preserve"> =</t>
    </r>
  </si>
  <si>
    <t>Same</t>
  </si>
  <si>
    <r>
      <t>exp(</t>
    </r>
    <r>
      <rPr>
        <i/>
        <sz val="10"/>
        <rFont val="Times New Roman"/>
        <family val="1"/>
      </rPr>
      <t>s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 =</t>
    </r>
  </si>
  <si>
    <r>
      <t>(</t>
    </r>
    <r>
      <rPr>
        <i/>
        <sz val="10"/>
        <rFont val="Times New Roman"/>
        <family val="1"/>
      </rPr>
      <t>s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s</t>
    </r>
    <r>
      <rPr>
        <sz val="10"/>
        <rFont val="Times New Roman"/>
        <family val="1"/>
      </rPr>
      <t>/[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!(1-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)]</t>
    </r>
  </si>
  <si>
    <r>
      <t>(</t>
    </r>
    <r>
      <rPr>
        <i/>
        <sz val="10"/>
        <rFont val="Times New Roman"/>
        <family val="1"/>
      </rPr>
      <t>s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s</t>
    </r>
    <r>
      <rPr>
        <sz val="10"/>
        <rFont val="Times New Roman"/>
        <family val="1"/>
      </rPr>
      <t>/[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!(1-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)] =</t>
    </r>
  </si>
  <si>
    <r>
      <t>1/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=</t>
    </r>
  </si>
  <si>
    <t>s</t>
  </si>
  <si>
    <r>
      <t>exp(</t>
    </r>
    <r>
      <rPr>
        <i/>
        <sz val="10"/>
        <rFont val="Times New Roman"/>
        <family val="1"/>
      </rPr>
      <t>s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>)</t>
    </r>
  </si>
  <si>
    <t>...</t>
  </si>
  <si>
    <t>y</t>
  </si>
  <si>
    <r>
      <t>p</t>
    </r>
    <r>
      <rPr>
        <vertAlign val="subscript"/>
        <sz val="10"/>
        <rFont val="Times New Roman"/>
        <family val="1"/>
      </rPr>
      <t>0</t>
    </r>
  </si>
  <si>
    <r>
      <t xml:space="preserve">Limit when </t>
    </r>
    <r>
      <rPr>
        <b/>
        <i/>
        <sz val="10"/>
        <rFont val="Arial Narrow"/>
        <family val="2"/>
      </rPr>
      <t>s</t>
    </r>
    <r>
      <rPr>
        <b/>
        <sz val="10"/>
        <rFont val="Arial Narrow"/>
        <family val="0"/>
      </rPr>
      <t xml:space="preserve"> </t>
    </r>
    <r>
      <rPr>
        <b/>
        <sz val="10"/>
        <rFont val="Symbol"/>
        <family val="1"/>
      </rPr>
      <t>® ¥</t>
    </r>
  </si>
  <si>
    <r>
      <t>s</t>
    </r>
    <r>
      <rPr>
        <i/>
        <sz val="10"/>
        <rFont val="Symbol"/>
        <family val="1"/>
      </rPr>
      <t>y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º</t>
    </r>
    <r>
      <rPr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=</t>
    </r>
  </si>
  <si>
    <r>
      <t>exp(-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>/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</si>
  <si>
    <t>So, indeed:</t>
  </si>
  <si>
    <r>
      <t>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exp(-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>/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</si>
  <si>
    <t>(a constant)</t>
  </si>
  <si>
    <r>
      <t xml:space="preserve">Data from </t>
    </r>
    <r>
      <rPr>
        <b/>
        <sz val="10"/>
        <rFont val="Arial Narrow"/>
        <family val="2"/>
      </rPr>
      <t>http://hspm.sph.sc.edu/Courses/J716/pdf/ Queueing Theory II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</si>
</sst>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vertAlign val="subscript"/>
      <sz val="10"/>
      <name val="Times New Roman"/>
      <family val="1"/>
    </font>
    <font>
      <b/>
      <sz val="10"/>
      <name val="Arial Narrow"/>
      <family val="2"/>
    </font>
    <font>
      <sz val="8"/>
      <name val="Arial Narrow"/>
      <family val="0"/>
    </font>
    <font>
      <i/>
      <vertAlign val="subscript"/>
      <sz val="10"/>
      <name val="Times New Roman"/>
      <family val="1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Times New Roman"/>
      <family val="1"/>
    </font>
    <font>
      <sz val="10"/>
      <name val="Symbol"/>
      <family val="1"/>
    </font>
    <font>
      <b/>
      <i/>
      <sz val="10"/>
      <name val="Arial Narrow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2" sqref="A2"/>
    </sheetView>
  </sheetViews>
  <sheetFormatPr defaultColWidth="9.33203125" defaultRowHeight="12.75"/>
  <cols>
    <col min="1" max="16384" width="8.83203125" style="0" customWidth="1"/>
  </cols>
  <sheetData>
    <row r="1" spans="1:3" ht="12.75">
      <c r="A1" s="6" t="s">
        <v>0</v>
      </c>
      <c r="C1" s="7" t="s">
        <v>6</v>
      </c>
    </row>
    <row r="2" spans="1:14" ht="12.75">
      <c r="A2" s="1"/>
      <c r="C2" t="s">
        <v>34</v>
      </c>
      <c r="M2" s="2" t="s">
        <v>19</v>
      </c>
      <c r="N2">
        <f>EXP(L$3*L$7)</f>
        <v>1.947734041054676</v>
      </c>
    </row>
    <row r="3" spans="1:14" ht="12.75">
      <c r="A3" s="5" t="s">
        <v>4</v>
      </c>
      <c r="B3" s="8">
        <v>1</v>
      </c>
      <c r="D3" s="5" t="s">
        <v>4</v>
      </c>
      <c r="E3" s="8">
        <v>1</v>
      </c>
      <c r="G3" s="5" t="s">
        <v>4</v>
      </c>
      <c r="H3" s="8">
        <v>2</v>
      </c>
      <c r="I3" s="12" t="s">
        <v>17</v>
      </c>
      <c r="J3" s="4">
        <f>SUM(J5:J20)</f>
        <v>1.6666666666666665</v>
      </c>
      <c r="K3" s="5" t="s">
        <v>4</v>
      </c>
      <c r="L3" s="8">
        <v>100</v>
      </c>
      <c r="M3" s="12" t="s">
        <v>17</v>
      </c>
      <c r="N3" s="4">
        <f>SUM(N5:N20)</f>
        <v>1.9477339642863192</v>
      </c>
    </row>
    <row r="4" spans="1:14" ht="15">
      <c r="A4" s="3" t="s">
        <v>1</v>
      </c>
      <c r="B4" s="8">
        <v>10</v>
      </c>
      <c r="C4" t="s">
        <v>10</v>
      </c>
      <c r="E4" s="7" t="s">
        <v>18</v>
      </c>
      <c r="I4" s="13" t="s">
        <v>16</v>
      </c>
      <c r="J4" s="14" t="s">
        <v>15</v>
      </c>
      <c r="M4" s="13" t="s">
        <v>16</v>
      </c>
      <c r="N4" s="14" t="s">
        <v>15</v>
      </c>
    </row>
    <row r="5" spans="1:14" ht="15">
      <c r="A5" s="3" t="s">
        <v>2</v>
      </c>
      <c r="B5" s="8">
        <v>15</v>
      </c>
      <c r="C5" t="s">
        <v>10</v>
      </c>
      <c r="I5" s="4">
        <v>0</v>
      </c>
      <c r="J5" s="4">
        <f>(H$3*H$7)^I5/FACT(I5)</f>
        <v>1</v>
      </c>
      <c r="M5" s="4">
        <v>0</v>
      </c>
      <c r="N5" s="4">
        <f>(L$3*L$7)^M5/FACT(M5)</f>
        <v>1</v>
      </c>
    </row>
    <row r="6" spans="2:14" ht="13.5" thickBot="1">
      <c r="B6" s="10" t="s">
        <v>13</v>
      </c>
      <c r="E6" s="10" t="s">
        <v>14</v>
      </c>
      <c r="I6" s="4">
        <f>I5+1</f>
        <v>1</v>
      </c>
      <c r="J6" s="4">
        <f>(H$3*H$7)^I6/FACT(I6)</f>
        <v>0.6666666666666666</v>
      </c>
      <c r="M6" s="4">
        <f>M5+1</f>
        <v>1</v>
      </c>
      <c r="N6" s="4">
        <f>(L$3*L$7)^M6/FACT(M6)</f>
        <v>0.6666666666666667</v>
      </c>
    </row>
    <row r="7" spans="1:14" ht="13.5" thickBot="1">
      <c r="A7" s="3" t="s">
        <v>3</v>
      </c>
      <c r="B7" s="9">
        <f>$B$4/$B$5</f>
        <v>0.6666666666666666</v>
      </c>
      <c r="D7" s="3" t="s">
        <v>3</v>
      </c>
      <c r="E7" s="9">
        <f>$B$4/(E$3*$B$5)</f>
        <v>0.6666666666666666</v>
      </c>
      <c r="G7" s="3" t="s">
        <v>3</v>
      </c>
      <c r="H7" s="9">
        <f>$B$4/(H$3*$B$5)</f>
        <v>0.3333333333333333</v>
      </c>
      <c r="K7" s="3" t="s">
        <v>3</v>
      </c>
      <c r="L7" s="9">
        <f>$B$4/(L$3*$B$5)</f>
        <v>0.006666666666666667</v>
      </c>
      <c r="M7" s="4">
        <f>M6+1</f>
        <v>2</v>
      </c>
      <c r="N7" s="4">
        <f>(L$3*L$7)^M7/FACT(M7)</f>
        <v>0.22222222222222227</v>
      </c>
    </row>
    <row r="8" spans="7:14" ht="14.25">
      <c r="G8" s="16" t="s">
        <v>21</v>
      </c>
      <c r="H8">
        <f>(H$3*H$7)^H$3/(FACT(H$3)*(1-H$7))</f>
        <v>0.33333333333333326</v>
      </c>
      <c r="K8" s="16" t="s">
        <v>21</v>
      </c>
      <c r="L8">
        <f>(L$3*L$7)^L$3/(FACT(L$3)*(1-L$7))</f>
        <v>2.653233244946635E-176</v>
      </c>
      <c r="M8" s="4">
        <f>M7+1</f>
        <v>3</v>
      </c>
      <c r="N8" s="4">
        <f>(L$3*L$7)^M8/FACT(M8)</f>
        <v>0.049382716049382734</v>
      </c>
    </row>
    <row r="9" spans="1:14" ht="14.25">
      <c r="A9" s="5" t="s">
        <v>5</v>
      </c>
      <c r="B9" s="4">
        <f>1-$B$7</f>
        <v>0.33333333333333337</v>
      </c>
      <c r="D9" s="5" t="s">
        <v>5</v>
      </c>
      <c r="E9" s="4">
        <f>1/($B$7/(1-$B$7)+1)</f>
        <v>0.33333333333333337</v>
      </c>
      <c r="G9" s="5" t="s">
        <v>5</v>
      </c>
      <c r="H9" s="4">
        <f>1/(J$3+H$8)</f>
        <v>0.5</v>
      </c>
      <c r="K9" s="5" t="s">
        <v>5</v>
      </c>
      <c r="L9" s="4">
        <f>1/(N$3+L$8)</f>
        <v>0.513417139268512</v>
      </c>
      <c r="M9" s="4">
        <f>M8+1</f>
        <v>4</v>
      </c>
      <c r="N9" s="4">
        <f>(L$3*L$7)^M9/FACT(M9)</f>
        <v>0.008230452674897122</v>
      </c>
    </row>
    <row r="10" spans="1:14" ht="14.25">
      <c r="A10" s="5" t="s">
        <v>7</v>
      </c>
      <c r="B10" s="4">
        <f>$B$7^2/(1-$B$7)</f>
        <v>1.333333333333333</v>
      </c>
      <c r="D10" s="5" t="s">
        <v>7</v>
      </c>
      <c r="E10" s="4">
        <f>E$9*(E$3*E$7)^E$3*E$7/(FACT(E$3)*(1-E$7)^2)</f>
        <v>1.333333333333333</v>
      </c>
      <c r="G10" s="5" t="s">
        <v>7</v>
      </c>
      <c r="H10" s="4">
        <f>H$9*(H$3*H$7)^H$3*H$7/(FACT(H$3)*(1-H$7)^2)</f>
        <v>0.08333333333333331</v>
      </c>
      <c r="K10" s="5" t="s">
        <v>7</v>
      </c>
      <c r="L10" s="4">
        <f>L$9*(L$3*L$7)^L$3*L$7/(FACT(L$3)*(1-L$7)^2)</f>
        <v>9.142385385453777E-179</v>
      </c>
      <c r="M10" s="4">
        <f>M9+1</f>
        <v>5</v>
      </c>
      <c r="N10" s="4">
        <f>(L$3*L$7)^M10/FACT(M10)</f>
        <v>0.001097393689986283</v>
      </c>
    </row>
    <row r="11" spans="1:14" ht="12.75">
      <c r="A11" s="5" t="s">
        <v>8</v>
      </c>
      <c r="B11" s="4">
        <f>$B$10+$B$7</f>
        <v>1.9999999999999996</v>
      </c>
      <c r="D11" s="5" t="s">
        <v>8</v>
      </c>
      <c r="E11" s="4">
        <f>E$10+E$3*E$7</f>
        <v>1.9999999999999996</v>
      </c>
      <c r="G11" s="5" t="s">
        <v>8</v>
      </c>
      <c r="H11" s="4">
        <f>H$10+H$3*H$7</f>
        <v>0.75</v>
      </c>
      <c r="K11" s="5" t="s">
        <v>8</v>
      </c>
      <c r="L11" s="4">
        <f>L$10+L$3*L$7</f>
        <v>0.6666666666666667</v>
      </c>
      <c r="M11" s="4">
        <f>M10+1</f>
        <v>6</v>
      </c>
      <c r="N11" s="4">
        <f>(L$3*L$7)^M11/FACT(M11)</f>
        <v>0.00012193263222069813</v>
      </c>
    </row>
    <row r="12" spans="1:14" ht="14.25">
      <c r="A12" s="5" t="s">
        <v>9</v>
      </c>
      <c r="B12" s="4">
        <f>$B$7/($B$5-$B$4)</f>
        <v>0.13333333333333333</v>
      </c>
      <c r="C12" t="s">
        <v>11</v>
      </c>
      <c r="D12" s="5" t="s">
        <v>9</v>
      </c>
      <c r="E12" s="4">
        <f>E$10/$B$4</f>
        <v>0.1333333333333333</v>
      </c>
      <c r="F12" t="s">
        <v>11</v>
      </c>
      <c r="G12" s="5" t="s">
        <v>9</v>
      </c>
      <c r="H12" s="4">
        <f>H$10/$B$4</f>
        <v>0.008333333333333331</v>
      </c>
      <c r="I12" t="s">
        <v>11</v>
      </c>
      <c r="K12" s="5" t="s">
        <v>9</v>
      </c>
      <c r="L12" s="4">
        <f>L$10/$B$4</f>
        <v>9.142385385453777E-180</v>
      </c>
      <c r="M12" s="4">
        <f>M11+1</f>
        <v>7</v>
      </c>
      <c r="N12" s="4">
        <f>(L$3*L$7)^M12/FACT(M12)</f>
        <v>1.161263164006649E-05</v>
      </c>
    </row>
    <row r="13" spans="1:14" ht="12.75">
      <c r="A13" s="2" t="s">
        <v>22</v>
      </c>
      <c r="B13">
        <f>1/$B$5</f>
        <v>0.06666666666666667</v>
      </c>
      <c r="C13" t="s">
        <v>11</v>
      </c>
      <c r="D13" s="2" t="s">
        <v>22</v>
      </c>
      <c r="E13">
        <f>1/$B$5</f>
        <v>0.06666666666666667</v>
      </c>
      <c r="F13" t="s">
        <v>11</v>
      </c>
      <c r="G13" s="2" t="s">
        <v>22</v>
      </c>
      <c r="H13">
        <f>1/$B$5</f>
        <v>0.06666666666666667</v>
      </c>
      <c r="I13" t="s">
        <v>11</v>
      </c>
      <c r="K13" s="2" t="s">
        <v>22</v>
      </c>
      <c r="L13">
        <f>1/$B$5</f>
        <v>0.06666666666666667</v>
      </c>
      <c r="M13" s="4">
        <f>M12+1</f>
        <v>8</v>
      </c>
      <c r="N13" s="4">
        <f>(L$3*L$7)^M13/FACT(M13)</f>
        <v>9.677193033388743E-07</v>
      </c>
    </row>
    <row r="14" spans="1:14" ht="12.75">
      <c r="A14" s="5" t="s">
        <v>12</v>
      </c>
      <c r="B14" s="4">
        <f>$B$12+$B$13</f>
        <v>0.2</v>
      </c>
      <c r="C14" t="s">
        <v>11</v>
      </c>
      <c r="D14" s="5" t="s">
        <v>12</v>
      </c>
      <c r="E14" s="4">
        <f>E$12+E$13</f>
        <v>0.19999999999999996</v>
      </c>
      <c r="F14" t="s">
        <v>11</v>
      </c>
      <c r="G14" s="5" t="s">
        <v>12</v>
      </c>
      <c r="H14" s="4">
        <f>H$12+H$13</f>
        <v>0.075</v>
      </c>
      <c r="I14" t="s">
        <v>11</v>
      </c>
      <c r="K14" s="5" t="s">
        <v>12</v>
      </c>
      <c r="L14" s="4">
        <f>L$12+L$13</f>
        <v>0.06666666666666667</v>
      </c>
      <c r="M14" t="s">
        <v>11</v>
      </c>
      <c r="N14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"/>
    </sheetView>
  </sheetViews>
  <sheetFormatPr defaultColWidth="9.33203125" defaultRowHeight="12.75"/>
  <cols>
    <col min="3" max="3" width="12.33203125" style="0" bestFit="1" customWidth="1"/>
  </cols>
  <sheetData>
    <row r="1" ht="12.75">
      <c r="B1" s="20" t="s">
        <v>28</v>
      </c>
    </row>
    <row r="3" spans="1:2" ht="12.75">
      <c r="A3" s="5" t="s">
        <v>4</v>
      </c>
      <c r="B3" s="17" t="s">
        <v>25</v>
      </c>
    </row>
    <row r="4" spans="1:3" ht="15">
      <c r="A4" s="3" t="s">
        <v>1</v>
      </c>
      <c r="B4" s="8">
        <f>calc!B4</f>
        <v>10</v>
      </c>
      <c r="C4" t="s">
        <v>10</v>
      </c>
    </row>
    <row r="5" spans="1:3" ht="15">
      <c r="A5" s="3" t="s">
        <v>2</v>
      </c>
      <c r="B5" s="8">
        <f>calc!B5</f>
        <v>15</v>
      </c>
      <c r="C5" t="s">
        <v>10</v>
      </c>
    </row>
    <row r="6" spans="4:5" ht="12.75">
      <c r="D6" s="21" t="s">
        <v>29</v>
      </c>
      <c r="E6">
        <f>$B$4/$B$5</f>
        <v>0.6666666666666666</v>
      </c>
    </row>
    <row r="7" ht="12.75">
      <c r="F7" t="s">
        <v>31</v>
      </c>
    </row>
    <row r="8" ht="14.25">
      <c r="F8" s="22" t="s">
        <v>32</v>
      </c>
    </row>
    <row r="9" spans="3:6" ht="14.25">
      <c r="C9" s="15" t="s">
        <v>20</v>
      </c>
      <c r="F9" t="s">
        <v>33</v>
      </c>
    </row>
    <row r="10" spans="1:6" ht="14.25">
      <c r="A10" s="11" t="s">
        <v>23</v>
      </c>
      <c r="B10" s="18" t="s">
        <v>26</v>
      </c>
      <c r="D10" s="15" t="s">
        <v>24</v>
      </c>
      <c r="E10" s="15" t="s">
        <v>30</v>
      </c>
      <c r="F10" s="19" t="s">
        <v>27</v>
      </c>
    </row>
    <row r="11" spans="1:6" ht="12.75">
      <c r="A11">
        <v>2</v>
      </c>
      <c r="B11">
        <f>$B$4/($A11*$B$5)</f>
        <v>0.3333333333333333</v>
      </c>
      <c r="C11">
        <f>($A11*$B11)^$A11/(FACT($A11)*(1-$B11))</f>
        <v>0.33333333333333326</v>
      </c>
      <c r="D11">
        <f>EXP($A11*$B11)</f>
        <v>1.9477340410546757</v>
      </c>
      <c r="E11">
        <f>1/$D11</f>
        <v>0.513417119032592</v>
      </c>
      <c r="F11">
        <f>1/($C11+$D11)</f>
        <v>0.43839125982339366</v>
      </c>
    </row>
    <row r="12" spans="1:6" ht="12.75">
      <c r="A12">
        <f>A11+2</f>
        <v>4</v>
      </c>
      <c r="B12">
        <f>$B$4/($A12*$B$5)</f>
        <v>0.16666666666666666</v>
      </c>
      <c r="C12">
        <f>($A12*$B12)^$A12/(FACT($A12)*(1-$B12))</f>
        <v>0.009876543209876543</v>
      </c>
      <c r="D12">
        <f aca="true" t="shared" si="0" ref="D12:D20">EXP($A12*$B12)</f>
        <v>1.9477340410546757</v>
      </c>
      <c r="E12">
        <f aca="true" t="shared" si="1" ref="E12:E20">1/$D12</f>
        <v>0.513417119032592</v>
      </c>
      <c r="F12">
        <f aca="true" t="shared" si="2" ref="E12:F20">1/($C12+$D12)</f>
        <v>0.5108268253339499</v>
      </c>
    </row>
    <row r="13" spans="1:6" ht="12.75">
      <c r="A13">
        <f aca="true" t="shared" si="3" ref="A13:A19">A12+2</f>
        <v>6</v>
      </c>
      <c r="B13">
        <f aca="true" t="shared" si="4" ref="B13:B20">$B$4/($A13*$B$5)</f>
        <v>0.1111111111111111</v>
      </c>
      <c r="C13">
        <f aca="true" t="shared" si="5" ref="C13:C20">($A13*$B13)^$A13/(FACT($A13)*(1-$B13))</f>
        <v>0.0001371742112482853</v>
      </c>
      <c r="D13">
        <f t="shared" si="0"/>
        <v>1.9477340410546757</v>
      </c>
      <c r="E13">
        <f t="shared" si="1"/>
        <v>0.513417119032592</v>
      </c>
      <c r="F13">
        <f t="shared" si="2"/>
        <v>0.5133809628494765</v>
      </c>
    </row>
    <row r="14" spans="1:6" ht="12.75">
      <c r="A14">
        <f t="shared" si="3"/>
        <v>8</v>
      </c>
      <c r="B14">
        <f t="shared" si="4"/>
        <v>0.08333333333333333</v>
      </c>
      <c r="C14">
        <f t="shared" si="5"/>
        <v>1.0556937854605891E-06</v>
      </c>
      <c r="D14">
        <f t="shared" si="0"/>
        <v>1.9477340410546757</v>
      </c>
      <c r="E14">
        <f t="shared" si="1"/>
        <v>0.513417119032592</v>
      </c>
      <c r="F14">
        <f t="shared" si="2"/>
        <v>0.5134168407548823</v>
      </c>
    </row>
    <row r="15" spans="1:6" ht="12.75">
      <c r="A15">
        <f t="shared" si="3"/>
        <v>10</v>
      </c>
      <c r="B15">
        <f t="shared" si="4"/>
        <v>0.06666666666666667</v>
      </c>
      <c r="C15">
        <f t="shared" si="5"/>
        <v>5.1202079541739325E-09</v>
      </c>
      <c r="D15">
        <f t="shared" si="0"/>
        <v>1.9477340410546757</v>
      </c>
      <c r="E15">
        <f t="shared" si="1"/>
        <v>0.513417119032592</v>
      </c>
      <c r="F15">
        <f t="shared" si="2"/>
        <v>0.5134171176829199</v>
      </c>
    </row>
    <row r="16" spans="1:6" ht="12.75">
      <c r="A16">
        <f t="shared" si="3"/>
        <v>12</v>
      </c>
      <c r="B16">
        <f t="shared" si="4"/>
        <v>0.05555555555555555</v>
      </c>
      <c r="C16">
        <f t="shared" si="5"/>
        <v>1.7036936745914452E-11</v>
      </c>
      <c r="D16">
        <f t="shared" si="0"/>
        <v>1.9477340410546757</v>
      </c>
      <c r="E16">
        <f t="shared" si="1"/>
        <v>0.513417119032592</v>
      </c>
      <c r="F16">
        <f t="shared" si="2"/>
        <v>0.5134171190281012</v>
      </c>
    </row>
    <row r="17" spans="1:6" ht="12.75">
      <c r="A17">
        <f t="shared" si="3"/>
        <v>14</v>
      </c>
      <c r="B17">
        <f t="shared" si="4"/>
        <v>0.047619047619047616</v>
      </c>
      <c r="C17">
        <f t="shared" si="5"/>
        <v>4.1257539128282863E-14</v>
      </c>
      <c r="D17">
        <f t="shared" si="0"/>
        <v>1.9477340410546757</v>
      </c>
      <c r="E17">
        <f t="shared" si="1"/>
        <v>0.513417119032592</v>
      </c>
      <c r="F17">
        <f t="shared" si="2"/>
        <v>0.5134171190325811</v>
      </c>
    </row>
    <row r="18" spans="1:6" ht="12.75">
      <c r="A18">
        <f t="shared" si="3"/>
        <v>16</v>
      </c>
      <c r="B18">
        <f t="shared" si="4"/>
        <v>0.041666666666666664</v>
      </c>
      <c r="C18">
        <f t="shared" si="5"/>
        <v>7.592829837273127E-17</v>
      </c>
      <c r="D18">
        <f t="shared" si="0"/>
        <v>1.9477340410546757</v>
      </c>
      <c r="E18">
        <f t="shared" si="1"/>
        <v>0.513417119032592</v>
      </c>
      <c r="F18">
        <f t="shared" si="2"/>
        <v>0.513417119032592</v>
      </c>
    </row>
    <row r="19" spans="1:6" ht="12.75">
      <c r="A19">
        <f t="shared" si="3"/>
        <v>18</v>
      </c>
      <c r="B19">
        <f t="shared" si="4"/>
        <v>0.037037037037037035</v>
      </c>
      <c r="C19">
        <f t="shared" si="5"/>
        <v>1.097505569741591E-19</v>
      </c>
      <c r="D19">
        <f t="shared" si="0"/>
        <v>1.9477340410546757</v>
      </c>
      <c r="E19">
        <f t="shared" si="1"/>
        <v>0.513417119032592</v>
      </c>
      <c r="F19">
        <f t="shared" si="2"/>
        <v>0.513417119032592</v>
      </c>
    </row>
    <row r="20" spans="1:6" ht="12.75">
      <c r="A20">
        <f>A19+2</f>
        <v>20</v>
      </c>
      <c r="B20">
        <f t="shared" si="4"/>
        <v>0.03333333333333333</v>
      </c>
      <c r="C20">
        <f t="shared" si="5"/>
        <v>1.278714114103711E-22</v>
      </c>
      <c r="D20">
        <f t="shared" si="0"/>
        <v>1.9477340410546757</v>
      </c>
      <c r="E20">
        <f t="shared" si="1"/>
        <v>0.513417119032592</v>
      </c>
      <c r="F20">
        <f t="shared" si="2"/>
        <v>0.513417119032592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2008-03-02T02:05:59Z</cp:lastPrinted>
  <dcterms:created xsi:type="dcterms:W3CDTF">2008-03-02T01:08:15Z</dcterms:created>
  <dcterms:modified xsi:type="dcterms:W3CDTF">2008-03-02T06:45:44Z</dcterms:modified>
  <cp:category/>
  <cp:version/>
  <cp:contentType/>
  <cp:contentStatus/>
</cp:coreProperties>
</file>