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3540" yWindow="465" windowWidth="12960" windowHeight="11205" activeTab="1"/>
  </bookViews>
  <sheets>
    <sheet name="calc" sheetId="1" r:id="rId1"/>
    <sheet name="HistoToMC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A8" i="2"/>
  <c r="B7" i="2"/>
  <c r="A7" i="2"/>
  <c r="B6" i="2"/>
  <c r="A6" i="2"/>
  <c r="B5" i="2"/>
  <c r="A5" i="2"/>
  <c r="B4" i="2"/>
  <c r="A4" i="2"/>
  <c r="B3" i="2"/>
  <c r="A3" i="2"/>
  <c r="B2" i="2"/>
  <c r="A2" i="2"/>
  <c r="A9" i="1"/>
  <c r="D10" i="1" l="1"/>
  <c r="E4" i="1"/>
  <c r="B6" i="1" s="1"/>
  <c r="C6" i="1" s="1"/>
  <c r="E3" i="1"/>
  <c r="B5" i="1" s="1"/>
  <c r="C5" i="1" s="1"/>
  <c r="A10" i="1" s="1"/>
  <c r="D11" i="1" l="1"/>
  <c r="A11" i="1"/>
  <c r="B10" i="1"/>
  <c r="C10" i="1" l="1"/>
  <c r="A12" i="1"/>
  <c r="B11" i="1"/>
  <c r="D13" i="1" l="1"/>
  <c r="D12" i="1"/>
  <c r="C11" i="1"/>
  <c r="A13" i="1"/>
  <c r="B12" i="1"/>
  <c r="D14" i="1" l="1"/>
  <c r="C12" i="1"/>
  <c r="A14" i="1"/>
  <c r="B13" i="1"/>
  <c r="C13" i="1" l="1"/>
  <c r="A15" i="1"/>
  <c r="B14" i="1"/>
  <c r="D15" i="1" l="1"/>
  <c r="C14" i="1"/>
  <c r="A16" i="1"/>
  <c r="D16" i="1" s="1"/>
  <c r="B15" i="1"/>
  <c r="C15" i="1" l="1"/>
  <c r="A17" i="1"/>
  <c r="B16" i="1"/>
  <c r="C16" i="1" l="1"/>
  <c r="E16" i="1" s="1"/>
  <c r="A18" i="1"/>
  <c r="B17" i="1"/>
  <c r="E10" i="1" l="1"/>
  <c r="E11" i="1"/>
  <c r="E12" i="1"/>
  <c r="E13" i="1"/>
  <c r="E14" i="1"/>
  <c r="E15" i="1"/>
  <c r="C17" i="1"/>
  <c r="A19" i="1"/>
  <c r="B18" i="1"/>
  <c r="C18" i="1" s="1"/>
  <c r="A20" i="1" l="1"/>
  <c r="B20" i="1" s="1"/>
  <c r="B19" i="1"/>
  <c r="C19" i="1" s="1"/>
  <c r="E22" i="1" l="1"/>
  <c r="B22" i="1"/>
  <c r="C20" i="1"/>
</calcChain>
</file>

<file path=xl/sharedStrings.xml><?xml version="1.0" encoding="utf-8"?>
<sst xmlns="http://schemas.openxmlformats.org/spreadsheetml/2006/main" count="34" uniqueCount="17">
  <si>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 =</t>
    </r>
  </si>
  <si>
    <t>g</t>
  </si>
  <si>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</si>
  <si>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 - 3 </t>
    </r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</si>
  <si>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 + 3 </t>
    </r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</si>
  <si>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L =</t>
    </r>
  </si>
  <si>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R =</t>
    </r>
  </si>
  <si>
    <t>x</t>
  </si>
  <si>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=</t>
    </r>
  </si>
  <si>
    <t>marco.rodrigues@altri.pt</t>
  </si>
  <si>
    <r>
      <t xml:space="preserve">Carla Filipa Rodrigues de Espírito Santo </t>
    </r>
    <r>
      <rPr>
        <sz val="10"/>
        <color theme="1"/>
        <rFont val="Arial Narrow"/>
        <family val="2"/>
      </rPr>
      <t>(ist145822, 45822)</t>
    </r>
  </si>
  <si>
    <t>Histo to Monte Carlo</t>
  </si>
  <si>
    <t>F</t>
  </si>
  <si>
    <t>S</t>
  </si>
  <si>
    <r>
      <t>F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S</t>
    </r>
  </si>
  <si>
    <t>prob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</si>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</sst>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sz val="10"/>
      <color theme="1"/>
      <name val="Times New Roman"/>
      <family val="1"/>
      <charset val="2"/>
    </font>
    <font>
      <sz val="10"/>
      <color theme="1"/>
      <name val="Symbol"/>
      <family val="1"/>
      <charset val="2"/>
    </font>
    <font>
      <b/>
      <sz val="9"/>
      <color theme="1"/>
      <name val="Arial Narrow"/>
      <family val="2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horizontal="center"/>
    </xf>
    <xf numFmtId="0" fontId="1" fillId="0" borderId="0" xfId="0" applyFont="1"/>
    <xf numFmtId="14" fontId="7" fillId="0" borderId="0" xfId="0" applyNumberFormat="1" applyFont="1"/>
    <xf numFmtId="0" fontId="0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8" fillId="4" borderId="0" xfId="0" applyFont="1" applyFill="1" applyAlignment="1">
      <alignment horizontal="center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calc!$D$10:$D$17</c:f>
              <c:numCache>
                <c:formatCode>General</c:formatCode>
                <c:ptCount val="8"/>
                <c:pt idx="0">
                  <c:v>485</c:v>
                </c:pt>
                <c:pt idx="1">
                  <c:v>490</c:v>
                </c:pt>
                <c:pt idx="2">
                  <c:v>495</c:v>
                </c:pt>
                <c:pt idx="3">
                  <c:v>500</c:v>
                </c:pt>
                <c:pt idx="4">
                  <c:v>505</c:v>
                </c:pt>
                <c:pt idx="5">
                  <c:v>510</c:v>
                </c:pt>
                <c:pt idx="6">
                  <c:v>515</c:v>
                </c:pt>
              </c:numCache>
            </c:numRef>
          </c:cat>
          <c:val>
            <c:numRef>
              <c:f>calc!$E$10:$E$17</c:f>
              <c:numCache>
                <c:formatCode>General</c:formatCode>
                <c:ptCount val="8"/>
                <c:pt idx="0">
                  <c:v>1.6901252508552931E-2</c:v>
                </c:pt>
                <c:pt idx="1">
                  <c:v>8.7348381502199229E-2</c:v>
                </c:pt>
                <c:pt idx="2">
                  <c:v>0.23363794204168042</c:v>
                </c:pt>
                <c:pt idx="3">
                  <c:v>0.32422484789513489</c:v>
                </c:pt>
                <c:pt idx="4">
                  <c:v>0.23363794204168048</c:v>
                </c:pt>
                <c:pt idx="5">
                  <c:v>8.7348381502199229E-2</c:v>
                </c:pt>
                <c:pt idx="6">
                  <c:v>1.6901252508552869E-2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7-43E1-AB2B-97969DC7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28440"/>
        <c:axId val="451724832"/>
      </c:barChart>
      <c:catAx>
        <c:axId val="45172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724832"/>
        <c:crosses val="autoZero"/>
        <c:auto val="1"/>
        <c:lblAlgn val="ctr"/>
        <c:lblOffset val="100"/>
        <c:noMultiLvlLbl val="0"/>
      </c:catAx>
      <c:valAx>
        <c:axId val="4517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172844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152400</xdr:rowOff>
    </xdr:from>
    <xdr:to>
      <xdr:col>12</xdr:col>
      <xdr:colOff>85726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10" sqref="D10"/>
    </sheetView>
  </sheetViews>
  <sheetFormatPr defaultRowHeight="12.75"/>
  <cols>
    <col min="2" max="4" width="9.33203125" customWidth="1"/>
  </cols>
  <sheetData>
    <row r="1" spans="1:8" ht="13.5">
      <c r="A1" s="7">
        <v>44942</v>
      </c>
      <c r="C1" s="6" t="s">
        <v>11</v>
      </c>
      <c r="H1" t="s">
        <v>9</v>
      </c>
    </row>
    <row r="2" spans="1:8">
      <c r="H2" s="6" t="s">
        <v>10</v>
      </c>
    </row>
    <row r="3" spans="1:8">
      <c r="A3" s="2" t="s">
        <v>0</v>
      </c>
      <c r="B3" s="9">
        <v>500</v>
      </c>
      <c r="C3" t="s">
        <v>1</v>
      </c>
      <c r="D3" s="2" t="s">
        <v>3</v>
      </c>
      <c r="E3" s="4">
        <f>$B$3-3*$B$4</f>
        <v>482</v>
      </c>
      <c r="F3" t="s">
        <v>1</v>
      </c>
    </row>
    <row r="4" spans="1:8">
      <c r="A4" s="2" t="s">
        <v>2</v>
      </c>
      <c r="B4" s="10">
        <v>6</v>
      </c>
      <c r="C4" t="s">
        <v>1</v>
      </c>
      <c r="D4" s="2" t="s">
        <v>4</v>
      </c>
      <c r="E4" s="4">
        <f>$B$3+3*$B$4</f>
        <v>518</v>
      </c>
      <c r="F4" t="s">
        <v>1</v>
      </c>
    </row>
    <row r="5" spans="1:8">
      <c r="A5" s="1" t="s">
        <v>5</v>
      </c>
      <c r="B5" s="11">
        <f>$E$3</f>
        <v>482</v>
      </c>
      <c r="C5">
        <f>FLOOR($B$5,1)</f>
        <v>482</v>
      </c>
    </row>
    <row r="6" spans="1:8">
      <c r="A6" s="1" t="s">
        <v>6</v>
      </c>
      <c r="B6" s="12">
        <f>$E$4</f>
        <v>518</v>
      </c>
      <c r="C6">
        <f>CEILING($B$6,1)</f>
        <v>518</v>
      </c>
    </row>
    <row r="7" spans="1:8">
      <c r="A7" s="2" t="s">
        <v>8</v>
      </c>
      <c r="B7" s="3">
        <v>5</v>
      </c>
    </row>
    <row r="8" spans="1:8" ht="13.5" thickBot="1">
      <c r="A8" s="5" t="s">
        <v>7</v>
      </c>
      <c r="B8" s="5" t="s">
        <v>12</v>
      </c>
      <c r="C8" s="5" t="s">
        <v>13</v>
      </c>
      <c r="D8" s="5" t="s">
        <v>7</v>
      </c>
      <c r="E8" s="5" t="s">
        <v>14</v>
      </c>
    </row>
    <row r="9" spans="1:8" ht="13.5" thickTop="1">
      <c r="A9">
        <f>$C$5+0.5</f>
        <v>482.5</v>
      </c>
    </row>
    <row r="10" spans="1:8">
      <c r="A10">
        <f t="shared" ref="A10:A20" si="0">$A9+$B$7</f>
        <v>487.5</v>
      </c>
      <c r="B10">
        <f>_xlfn.NORM.DIST($A10,$B$3,$B$4,1)-_xlfn.NORM.DIST($A9,$B$3,$B$4,1)</f>
        <v>1.6841456950775276E-2</v>
      </c>
      <c r="C10">
        <f>SUM($B$10:B10)</f>
        <v>1.6841456950775276E-2</v>
      </c>
      <c r="D10" s="6">
        <f>(A9+A10)/2</f>
        <v>485</v>
      </c>
      <c r="E10" s="6">
        <f t="shared" ref="E10:E16" si="1">$B10/$C$16</f>
        <v>1.6901252508552931E-2</v>
      </c>
    </row>
    <row r="11" spans="1:8">
      <c r="A11">
        <f t="shared" si="0"/>
        <v>492.5</v>
      </c>
      <c r="B11">
        <f t="shared" ref="B11:B20" si="2">_xlfn.NORM.DIST($A11,$B$3,$B$4,1)-_xlfn.NORM.DIST($A10,$B$3,$B$4,1)</f>
        <v>8.7039348476968925E-2</v>
      </c>
      <c r="C11">
        <f>SUM($B$10:B11)</f>
        <v>0.10388080542774419</v>
      </c>
      <c r="D11" s="6">
        <f t="shared" ref="D11:D16" si="3">(A10+A11)/2</f>
        <v>490</v>
      </c>
      <c r="E11" s="6">
        <f t="shared" si="1"/>
        <v>8.7348381502199229E-2</v>
      </c>
    </row>
    <row r="12" spans="1:8">
      <c r="A12">
        <f t="shared" si="0"/>
        <v>497.5</v>
      </c>
      <c r="B12">
        <f t="shared" si="2"/>
        <v>0.23281134584383439</v>
      </c>
      <c r="C12">
        <f>SUM($B$10:B12)</f>
        <v>0.33669215127157859</v>
      </c>
      <c r="D12" s="6">
        <f t="shared" si="3"/>
        <v>495</v>
      </c>
      <c r="E12" s="6">
        <f t="shared" si="1"/>
        <v>0.23363794204168042</v>
      </c>
    </row>
    <row r="13" spans="1:8">
      <c r="A13">
        <f t="shared" si="0"/>
        <v>502.5</v>
      </c>
      <c r="B13">
        <f t="shared" si="2"/>
        <v>0.32307776097862068</v>
      </c>
      <c r="C13">
        <f>SUM($B$10:B13)</f>
        <v>0.65976991225019921</v>
      </c>
      <c r="D13" s="6">
        <f t="shared" si="3"/>
        <v>500</v>
      </c>
      <c r="E13" s="6">
        <f t="shared" si="1"/>
        <v>0.32422484789513489</v>
      </c>
    </row>
    <row r="14" spans="1:8">
      <c r="A14">
        <f t="shared" si="0"/>
        <v>507.5</v>
      </c>
      <c r="B14">
        <f t="shared" si="2"/>
        <v>0.23281134584383445</v>
      </c>
      <c r="C14">
        <f>SUM($B$10:B14)</f>
        <v>0.89258125809403366</v>
      </c>
      <c r="D14" s="6">
        <f t="shared" si="3"/>
        <v>505</v>
      </c>
      <c r="E14" s="6">
        <f t="shared" si="1"/>
        <v>0.23363794204168048</v>
      </c>
    </row>
    <row r="15" spans="1:8">
      <c r="A15">
        <f t="shared" si="0"/>
        <v>512.5</v>
      </c>
      <c r="B15">
        <f t="shared" si="2"/>
        <v>8.7039348476968925E-2</v>
      </c>
      <c r="C15">
        <f>SUM($B$10:B15)</f>
        <v>0.97962060657100258</v>
      </c>
      <c r="D15" s="6">
        <f t="shared" si="3"/>
        <v>510</v>
      </c>
      <c r="E15" s="6">
        <f t="shared" si="1"/>
        <v>8.7348381502199229E-2</v>
      </c>
    </row>
    <row r="16" spans="1:8">
      <c r="A16">
        <f t="shared" si="0"/>
        <v>517.5</v>
      </c>
      <c r="B16">
        <f t="shared" si="2"/>
        <v>1.6841456950775213E-2</v>
      </c>
      <c r="C16" s="6">
        <f>SUM($B$10:B16)</f>
        <v>0.9964620635217778</v>
      </c>
      <c r="D16" s="6">
        <f t="shared" si="3"/>
        <v>515</v>
      </c>
      <c r="E16" s="6">
        <f t="shared" si="1"/>
        <v>1.6901252508552869E-2</v>
      </c>
    </row>
    <row r="17" spans="1:13">
      <c r="A17">
        <f t="shared" si="0"/>
        <v>522.5</v>
      </c>
      <c r="B17">
        <f t="shared" si="2"/>
        <v>1.680550953910287E-3</v>
      </c>
      <c r="C17" s="8">
        <f>SUM($B$10:B17)</f>
        <v>0.99814261447568808</v>
      </c>
    </row>
    <row r="18" spans="1:13">
      <c r="A18">
        <f t="shared" si="0"/>
        <v>527.5</v>
      </c>
      <c r="B18">
        <f t="shared" si="2"/>
        <v>8.6129176913862793E-5</v>
      </c>
      <c r="C18">
        <f>SUM($B$10:B18)</f>
        <v>0.99822874365260195</v>
      </c>
    </row>
    <row r="19" spans="1:13">
      <c r="A19">
        <f t="shared" si="0"/>
        <v>532.5</v>
      </c>
      <c r="B19">
        <f t="shared" si="2"/>
        <v>2.2577480921492921E-6</v>
      </c>
      <c r="C19">
        <f>SUM($B$10:B19)</f>
        <v>0.9982310014006941</v>
      </c>
    </row>
    <row r="20" spans="1:13">
      <c r="A20">
        <f t="shared" si="0"/>
        <v>537.5</v>
      </c>
      <c r="B20">
        <f t="shared" si="2"/>
        <v>3.0154968411189031E-8</v>
      </c>
      <c r="C20">
        <f>SUM($B$10:B20)</f>
        <v>0.99823103155566251</v>
      </c>
    </row>
    <row r="22" spans="1:13">
      <c r="B22">
        <f>SUM(B10:B20)</f>
        <v>0.99823103155566251</v>
      </c>
      <c r="E22">
        <f>SUM(E10:E20)</f>
        <v>1.0000000000000002</v>
      </c>
    </row>
    <row r="23" spans="1:13">
      <c r="A23" s="13" t="s">
        <v>16</v>
      </c>
      <c r="B23" s="13" t="s">
        <v>16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  <c r="J23" s="13" t="s">
        <v>16</v>
      </c>
      <c r="K23" s="13" t="s">
        <v>16</v>
      </c>
      <c r="L23" s="13" t="s">
        <v>16</v>
      </c>
      <c r="M23" s="13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RowHeight="12.75"/>
  <sheetData>
    <row r="1" spans="1:2">
      <c r="A1" t="s">
        <v>7</v>
      </c>
      <c r="B1" t="s">
        <v>15</v>
      </c>
    </row>
    <row r="2" spans="1:2">
      <c r="A2" s="4">
        <f>calc!D10</f>
        <v>485</v>
      </c>
      <c r="B2" s="14">
        <f>calc!E10</f>
        <v>1.6901252508552931E-2</v>
      </c>
    </row>
    <row r="3" spans="1:2">
      <c r="A3" s="4">
        <f>calc!D11</f>
        <v>490</v>
      </c>
      <c r="B3" s="14">
        <f>calc!E11</f>
        <v>8.7348381502199229E-2</v>
      </c>
    </row>
    <row r="4" spans="1:2">
      <c r="A4" s="4">
        <f>calc!D12</f>
        <v>495</v>
      </c>
      <c r="B4" s="14">
        <f>calc!E12</f>
        <v>0.23363794204168042</v>
      </c>
    </row>
    <row r="5" spans="1:2">
      <c r="A5" s="4">
        <f>calc!D13</f>
        <v>500</v>
      </c>
      <c r="B5" s="14">
        <f>calc!E13</f>
        <v>0.32422484789513489</v>
      </c>
    </row>
    <row r="6" spans="1:2">
      <c r="A6" s="4">
        <f>calc!D14</f>
        <v>505</v>
      </c>
      <c r="B6" s="14">
        <f>calc!E14</f>
        <v>0.23363794204168048</v>
      </c>
    </row>
    <row r="7" spans="1:2">
      <c r="A7" s="4">
        <f>calc!D15</f>
        <v>510</v>
      </c>
      <c r="B7" s="14">
        <f>calc!E15</f>
        <v>8.7348381502199229E-2</v>
      </c>
    </row>
    <row r="8" spans="1:2">
      <c r="A8" s="4">
        <f>calc!D16</f>
        <v>515</v>
      </c>
      <c r="B8" s="14">
        <f>calc!E16</f>
        <v>1.6901252508552869E-2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HistoToMC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MCasquilho</cp:lastModifiedBy>
  <dcterms:created xsi:type="dcterms:W3CDTF">2023-01-16T15:18:51Z</dcterms:created>
  <dcterms:modified xsi:type="dcterms:W3CDTF">2023-01-16T21:53:10Z</dcterms:modified>
</cp:coreProperties>
</file>