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guel\Desktop\"/>
    </mc:Choice>
  </mc:AlternateContent>
  <bookViews>
    <workbookView xWindow="0" yWindow="0" windowWidth="10695" windowHeight="4260"/>
  </bookViews>
  <sheets>
    <sheet name="primal" sheetId="1" r:id="rId1"/>
    <sheet name="Sensibilidade Primal" sheetId="4" r:id="rId2"/>
    <sheet name="dual" sheetId="3" r:id="rId3"/>
    <sheet name="Sensibilidade Dual" sheetId="5" r:id="rId4"/>
  </sheets>
  <definedNames>
    <definedName name="solver_adj" localSheetId="2" hidden="1">dual!$B$3:$D$3</definedName>
    <definedName name="solver_adj" localSheetId="0" hidden="1">primal!$B$3:$F$3</definedName>
    <definedName name="solver_cvg" localSheetId="2" hidden="1">0.0001</definedName>
    <definedName name="solver_cvg" localSheetId="0" hidden="1">0.0001</definedName>
    <definedName name="solver_drv" localSheetId="2" hidden="1">1</definedName>
    <definedName name="solver_drv" localSheetId="0" hidden="1">1</definedName>
    <definedName name="solver_eng" localSheetId="2" hidden="1">2</definedName>
    <definedName name="solver_eng" localSheetId="0" hidden="1">1</definedName>
    <definedName name="solver_est" localSheetId="2" hidden="1">1</definedName>
    <definedName name="solver_est" localSheetId="0" hidden="1">1</definedName>
    <definedName name="solver_itr" localSheetId="2" hidden="1">2147483647</definedName>
    <definedName name="solver_itr" localSheetId="0" hidden="1">2147483647</definedName>
    <definedName name="solver_lhs1" localSheetId="2" hidden="1">dual!$E$6:$E$10</definedName>
    <definedName name="solver_lhs1" localSheetId="0" hidden="1">primal!$G$6:$G$8</definedName>
    <definedName name="solver_mip" localSheetId="2" hidden="1">2147483647</definedName>
    <definedName name="solver_mip" localSheetId="0" hidden="1">2147483647</definedName>
    <definedName name="solver_mni" localSheetId="2" hidden="1">30</definedName>
    <definedName name="solver_mni" localSheetId="0" hidden="1">30</definedName>
    <definedName name="solver_mrt" localSheetId="2" hidden="1">0.075</definedName>
    <definedName name="solver_mrt" localSheetId="0" hidden="1">0.075</definedName>
    <definedName name="solver_msl" localSheetId="2" hidden="1">2</definedName>
    <definedName name="solver_msl" localSheetId="0" hidden="1">2</definedName>
    <definedName name="solver_neg" localSheetId="2" hidden="1">1</definedName>
    <definedName name="solver_neg" localSheetId="0" hidden="1">1</definedName>
    <definedName name="solver_nod" localSheetId="2" hidden="1">2147483647</definedName>
    <definedName name="solver_nod" localSheetId="0" hidden="1">2147483647</definedName>
    <definedName name="solver_num" localSheetId="2" hidden="1">1</definedName>
    <definedName name="solver_num" localSheetId="0" hidden="1">1</definedName>
    <definedName name="solver_nwt" localSheetId="2" hidden="1">1</definedName>
    <definedName name="solver_nwt" localSheetId="0" hidden="1">1</definedName>
    <definedName name="solver_opt" localSheetId="2" hidden="1">dual!$E$5</definedName>
    <definedName name="solver_opt" localSheetId="0" hidden="1">primal!$G$5</definedName>
    <definedName name="solver_pre" localSheetId="2" hidden="1">0.000001</definedName>
    <definedName name="solver_pre" localSheetId="0" hidden="1">0.000001</definedName>
    <definedName name="solver_rbv" localSheetId="2" hidden="1">1</definedName>
    <definedName name="solver_rbv" localSheetId="0" hidden="1">1</definedName>
    <definedName name="solver_rel1" localSheetId="2" hidden="1">3</definedName>
    <definedName name="solver_rel1" localSheetId="0" hidden="1">1</definedName>
    <definedName name="solver_rhs1" localSheetId="2" hidden="1">dual!$G$6:$G$10</definedName>
    <definedName name="solver_rhs1" localSheetId="0" hidden="1">primal!$I$6:$I$8</definedName>
    <definedName name="solver_rlx" localSheetId="2" hidden="1">2</definedName>
    <definedName name="solver_rlx" localSheetId="0" hidden="1">2</definedName>
    <definedName name="solver_rsd" localSheetId="2" hidden="1">0</definedName>
    <definedName name="solver_rsd" localSheetId="0" hidden="1">0</definedName>
    <definedName name="solver_scl" localSheetId="2" hidden="1">1</definedName>
    <definedName name="solver_scl" localSheetId="0" hidden="1">1</definedName>
    <definedName name="solver_sho" localSheetId="2" hidden="1">2</definedName>
    <definedName name="solver_sho" localSheetId="0" hidden="1">2</definedName>
    <definedName name="solver_ssz" localSheetId="2" hidden="1">100</definedName>
    <definedName name="solver_ssz" localSheetId="0" hidden="1">100</definedName>
    <definedName name="solver_tim" localSheetId="2" hidden="1">2147483647</definedName>
    <definedName name="solver_tim" localSheetId="0" hidden="1">2147483647</definedName>
    <definedName name="solver_tol" localSheetId="2" hidden="1">0.01</definedName>
    <definedName name="solver_tol" localSheetId="0" hidden="1">0.01</definedName>
    <definedName name="solver_typ" localSheetId="2" hidden="1">2</definedName>
    <definedName name="solver_typ" localSheetId="0" hidden="1">1</definedName>
    <definedName name="solver_val" localSheetId="2" hidden="1">0</definedName>
    <definedName name="solver_val" localSheetId="0" hidden="1">0</definedName>
    <definedName name="solver_ver" localSheetId="2" hidden="1">3</definedName>
    <definedName name="solver_ver" localSheetId="0" hidden="1">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3" l="1"/>
  <c r="K9" i="3"/>
  <c r="K8" i="3"/>
  <c r="K7" i="3" a="1"/>
  <c r="K6" i="3"/>
  <c r="E10" i="3"/>
  <c r="E9" i="3"/>
  <c r="E8" i="3"/>
  <c r="E7" i="3"/>
  <c r="E6" i="3"/>
  <c r="K7" i="3" s="1"/>
  <c r="B6" i="3" a="1"/>
  <c r="B6" i="3"/>
  <c r="C6" i="3"/>
  <c r="D6" i="3"/>
  <c r="B7" i="3"/>
  <c r="C7" i="3"/>
  <c r="D7" i="3"/>
  <c r="B8" i="3"/>
  <c r="C8" i="3"/>
  <c r="D8" i="3"/>
  <c r="B9" i="3"/>
  <c r="C9" i="3"/>
  <c r="D9" i="3"/>
  <c r="B10" i="3"/>
  <c r="C10" i="3"/>
  <c r="D10" i="3"/>
  <c r="C5" i="3"/>
  <c r="B5" i="3"/>
  <c r="G10" i="3"/>
  <c r="G9" i="3"/>
  <c r="G8" i="3"/>
  <c r="G7" i="3"/>
  <c r="G6" i="3"/>
  <c r="K9" i="1"/>
  <c r="K8" i="1"/>
  <c r="K7" i="1" a="1"/>
  <c r="K6" i="1"/>
  <c r="G5" i="1"/>
  <c r="K5" i="1" s="1"/>
  <c r="G8" i="1"/>
  <c r="E5" i="3" s="1"/>
  <c r="K5" i="3" s="1"/>
  <c r="G7" i="1"/>
  <c r="G6" i="1"/>
  <c r="K7" i="1" s="1"/>
</calcChain>
</file>

<file path=xl/sharedStrings.xml><?xml version="1.0" encoding="utf-8"?>
<sst xmlns="http://schemas.openxmlformats.org/spreadsheetml/2006/main" count="94" uniqueCount="58">
  <si>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</si>
  <si>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</si>
  <si>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</si>
  <si>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4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</si>
  <si>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0"/>
        <color theme="1"/>
        <rFont val="Times New Roman"/>
        <family val="1"/>
      </rPr>
      <t>5</t>
    </r>
  </si>
  <si>
    <t>£</t>
  </si>
  <si>
    <t>x =</t>
  </si>
  <si>
    <r>
      <rPr>
        <b/>
        <sz val="10"/>
        <color theme="1"/>
        <rFont val="Times New Roman"/>
        <family val="1"/>
      </rPr>
      <t>x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</si>
  <si>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max</t>
    </r>
  </si>
  <si>
    <t>Duality</t>
  </si>
  <si>
    <t>Microsoft Excel 15.0 Relatório de Sensibilidade</t>
  </si>
  <si>
    <t>Folha de Cálculo: [Duality.xlsx]primal</t>
  </si>
  <si>
    <t>Células de Variável</t>
  </si>
  <si>
    <t>Célula</t>
  </si>
  <si>
    <t>Nome</t>
  </si>
  <si>
    <t>Final</t>
  </si>
  <si>
    <t>Valor</t>
  </si>
  <si>
    <t>Reduzido</t>
  </si>
  <si>
    <t>Gradação</t>
  </si>
  <si>
    <t>Restrições</t>
  </si>
  <si>
    <t>Lagrange</t>
  </si>
  <si>
    <t>Multiplicador</t>
  </si>
  <si>
    <t>$B$3</t>
  </si>
  <si>
    <t>$C$3</t>
  </si>
  <si>
    <t>x = Duality</t>
  </si>
  <si>
    <t>$D$3</t>
  </si>
  <si>
    <t>$E$3</t>
  </si>
  <si>
    <t>$F$3</t>
  </si>
  <si>
    <t>$G$6</t>
  </si>
  <si>
    <t>$G$7</t>
  </si>
  <si>
    <t>$G$8</t>
  </si>
  <si>
    <r>
      <rPr>
        <i/>
        <sz val="10"/>
        <color theme="1"/>
        <rFont val="Times New Roman"/>
        <family val="1"/>
      </rPr>
      <t>y</t>
    </r>
    <r>
      <rPr>
        <b/>
        <vertAlign val="subscript"/>
        <sz val="10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</si>
  <si>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y</t>
    </r>
    <r>
      <rPr>
        <b/>
        <vertAlign val="subscript"/>
        <sz val="10"/>
        <color theme="1"/>
        <rFont val="Times New Roman"/>
        <family val="1"/>
      </rPr>
      <t>2</t>
    </r>
  </si>
  <si>
    <r>
      <rPr>
        <i/>
        <sz val="10"/>
        <color theme="1"/>
        <rFont val="Times New Roman"/>
        <family val="1"/>
      </rPr>
      <t>y</t>
    </r>
    <r>
      <rPr>
        <b/>
        <vertAlign val="subscript"/>
        <sz val="10"/>
        <color theme="1"/>
        <rFont val="Times New Roman"/>
        <family val="1"/>
      </rPr>
      <t>3</t>
    </r>
  </si>
  <si>
    <t>³</t>
  </si>
  <si>
    <r>
      <rPr>
        <b/>
        <sz val="10"/>
        <color theme="1"/>
        <rFont val="Times New Roman"/>
        <family val="1"/>
      </rPr>
      <t>y</t>
    </r>
    <r>
      <rPr>
        <sz val="10"/>
        <color theme="1"/>
        <rFont val="Times New Roman"/>
        <family val="1"/>
      </rPr>
      <t xml:space="preserve"> =</t>
    </r>
  </si>
  <si>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min</t>
    </r>
  </si>
  <si>
    <t>Solver model</t>
  </si>
  <si>
    <t>Relatório Criado: 08-04-2016 11:44:33</t>
  </si>
  <si>
    <t>Folha de Cálculo: [Duality.xlsx]dual</t>
  </si>
  <si>
    <t>Relatório Criado: 08-04-2016 11:45:55</t>
  </si>
  <si>
    <t>Custo</t>
  </si>
  <si>
    <t>Objetivo</t>
  </si>
  <si>
    <t>Coeficiente</t>
  </si>
  <si>
    <t>Permissível</t>
  </si>
  <si>
    <t>Aumentar</t>
  </si>
  <si>
    <t>Diminuir</t>
  </si>
  <si>
    <t>Sombra</t>
  </si>
  <si>
    <t>Preço</t>
  </si>
  <si>
    <t>Restrição</t>
  </si>
  <si>
    <t>Lado Direito</t>
  </si>
  <si>
    <t>y =</t>
  </si>
  <si>
    <t>y = Duality</t>
  </si>
  <si>
    <t>$E$6</t>
  </si>
  <si>
    <t>$E$7</t>
  </si>
  <si>
    <t>$E$8</t>
  </si>
  <si>
    <t>$E$9</t>
  </si>
  <si>
    <t>$E$10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</si>
</sst>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vertAlign val="subscript"/>
      <sz val="10"/>
      <color theme="1"/>
      <name val="Times New Roman"/>
      <family val="1"/>
    </font>
    <font>
      <sz val="10"/>
      <color theme="1"/>
      <name val="Symbol"/>
      <family val="1"/>
      <charset val="2"/>
    </font>
    <font>
      <vertAlign val="subscript"/>
      <sz val="10"/>
      <color theme="1"/>
      <name val="Times New Roman"/>
      <family val="1"/>
    </font>
    <font>
      <b/>
      <sz val="9"/>
      <color theme="1"/>
      <name val="Arial Narrow"/>
      <family val="2"/>
    </font>
    <font>
      <b/>
      <sz val="10"/>
      <color indexed="18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FF0000"/>
      </right>
      <top/>
      <bottom/>
      <diagonal/>
    </border>
    <border>
      <left/>
      <right/>
      <top style="medium">
        <color indexed="23"/>
      </top>
      <bottom/>
      <diagonal/>
    </border>
    <border>
      <left/>
      <right/>
      <top/>
      <bottom style="medium">
        <color indexed="23"/>
      </bottom>
      <diagonal/>
    </border>
    <border>
      <left/>
      <right/>
      <top style="thin">
        <color indexed="23"/>
      </top>
      <bottom/>
      <diagonal/>
    </border>
    <border>
      <left/>
      <right/>
      <top style="thin">
        <color indexed="23"/>
      </top>
      <bottom style="medium">
        <color indexed="23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0" fontId="2" fillId="0" borderId="0" xfId="0" applyFont="1" applyAlignment="1">
      <alignment horizontal="right"/>
    </xf>
    <xf numFmtId="14" fontId="8" fillId="0" borderId="0" xfId="0" applyNumberFormat="1" applyFont="1"/>
    <xf numFmtId="0" fontId="1" fillId="0" borderId="0" xfId="0" applyFont="1"/>
    <xf numFmtId="0" fontId="0" fillId="2" borderId="0" xfId="0" applyFill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0" fillId="0" borderId="17" xfId="0" applyBorder="1"/>
    <xf numFmtId="0" fontId="0" fillId="3" borderId="0" xfId="0" applyFill="1"/>
    <xf numFmtId="0" fontId="0" fillId="3" borderId="17" xfId="0" applyFill="1" applyBorder="1"/>
    <xf numFmtId="0" fontId="0" fillId="0" borderId="20" xfId="0" applyFill="1" applyBorder="1" applyAlignment="1"/>
    <xf numFmtId="0" fontId="0" fillId="0" borderId="21" xfId="0" applyFill="1" applyBorder="1" applyAlignment="1"/>
    <xf numFmtId="0" fontId="9" fillId="0" borderId="18" xfId="0" applyFont="1" applyFill="1" applyBorder="1" applyAlignment="1">
      <alignment horizontal="center"/>
    </xf>
    <xf numFmtId="0" fontId="9" fillId="0" borderId="19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4" borderId="0" xfId="0" applyFill="1"/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0" fillId="6" borderId="12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zoomScaleNormal="100" workbookViewId="0"/>
  </sheetViews>
  <sheetFormatPr defaultRowHeight="12.75" x14ac:dyDescent="0.2"/>
  <sheetData>
    <row r="1" spans="1:12" ht="13.5" x14ac:dyDescent="0.25">
      <c r="A1" s="7">
        <v>42468</v>
      </c>
      <c r="C1" s="8" t="s">
        <v>9</v>
      </c>
      <c r="L1" s="11"/>
    </row>
    <row r="2" spans="1:12" x14ac:dyDescent="0.2">
      <c r="L2" s="11"/>
    </row>
    <row r="3" spans="1:12" x14ac:dyDescent="0.2">
      <c r="A3" s="6" t="s">
        <v>7</v>
      </c>
      <c r="B3" s="18">
        <v>11.333333370823739</v>
      </c>
      <c r="C3" s="18">
        <v>6.9042043295152201E-10</v>
      </c>
      <c r="D3" s="18">
        <v>73.333332973543151</v>
      </c>
      <c r="E3" s="18">
        <v>15.333333295382648</v>
      </c>
      <c r="F3" s="18">
        <v>6.9042043295152201E-10</v>
      </c>
      <c r="L3" s="11"/>
    </row>
    <row r="4" spans="1:12" ht="15" thickBot="1" x14ac:dyDescent="0.3"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K4" s="3" t="s">
        <v>37</v>
      </c>
      <c r="L4" s="11"/>
    </row>
    <row r="5" spans="1:12" ht="15" thickBot="1" x14ac:dyDescent="0.3">
      <c r="B5" s="37">
        <v>5</v>
      </c>
      <c r="C5" s="38">
        <v>-0.5</v>
      </c>
      <c r="D5" s="38">
        <v>4</v>
      </c>
      <c r="E5" s="38">
        <v>2.4</v>
      </c>
      <c r="F5" s="38">
        <v>2</v>
      </c>
      <c r="G5" s="10">
        <f>SUMPRODUCT(B5:F5,$B$3:$F$3)</f>
        <v>386.79999865824527</v>
      </c>
      <c r="H5" s="1" t="s">
        <v>8</v>
      </c>
      <c r="K5" s="21">
        <f>MAX($G$5)</f>
        <v>386.79999865824527</v>
      </c>
      <c r="L5" s="11"/>
    </row>
    <row r="6" spans="1:12" x14ac:dyDescent="0.2">
      <c r="B6" s="39">
        <v>1</v>
      </c>
      <c r="C6" s="40">
        <v>1</v>
      </c>
      <c r="D6" s="40">
        <v>1</v>
      </c>
      <c r="E6" s="40">
        <v>1</v>
      </c>
      <c r="F6" s="41">
        <v>1</v>
      </c>
      <c r="G6" s="9">
        <f>SUMPRODUCT(B6:F6,$B$3:$F$3)</f>
        <v>99.999999641130373</v>
      </c>
      <c r="H6" s="4" t="s">
        <v>5</v>
      </c>
      <c r="I6" s="48">
        <v>100</v>
      </c>
      <c r="K6" s="21">
        <f>COUNT($B$3:$F$3)</f>
        <v>5</v>
      </c>
      <c r="L6" s="11"/>
    </row>
    <row r="7" spans="1:12" x14ac:dyDescent="0.2">
      <c r="B7" s="42">
        <v>3</v>
      </c>
      <c r="C7" s="43">
        <v>2</v>
      </c>
      <c r="D7" s="43">
        <v>0</v>
      </c>
      <c r="E7" s="43">
        <v>3</v>
      </c>
      <c r="F7" s="44">
        <v>0</v>
      </c>
      <c r="G7" s="9">
        <f t="shared" ref="G7:G8" si="0">SUMPRODUCT(B7:F7,$B$3:$F$3)</f>
        <v>80</v>
      </c>
      <c r="H7" s="4" t="s">
        <v>5</v>
      </c>
      <c r="I7" s="49">
        <v>80</v>
      </c>
      <c r="K7" s="21" t="b">
        <f t="array" ref="K7">$G$6:$G$8&lt;=$I$6:$I$8</f>
        <v>1</v>
      </c>
      <c r="L7" s="11"/>
    </row>
    <row r="8" spans="1:12" x14ac:dyDescent="0.2">
      <c r="B8" s="45">
        <v>2</v>
      </c>
      <c r="C8" s="46">
        <v>1</v>
      </c>
      <c r="D8" s="46">
        <v>1</v>
      </c>
      <c r="E8" s="46">
        <v>-3</v>
      </c>
      <c r="F8" s="47">
        <v>1</v>
      </c>
      <c r="G8" s="9">
        <f t="shared" si="0"/>
        <v>49.999999830423519</v>
      </c>
      <c r="H8" s="4" t="s">
        <v>5</v>
      </c>
      <c r="I8" s="50">
        <v>50</v>
      </c>
      <c r="K8" s="21">
        <f>{32767;32767;0.000001;0.01;FALSE;FALSE;TRUE;1;1;1;0.0001;TRUE}</f>
        <v>32767</v>
      </c>
      <c r="L8" s="11"/>
    </row>
    <row r="9" spans="1:12" x14ac:dyDescent="0.2">
      <c r="K9" s="21">
        <f>{0;0;1;100;0;FALSE;TRUE;0.075;0;0;FALSE;30}</f>
        <v>0</v>
      </c>
      <c r="L9" s="11"/>
    </row>
    <row r="10" spans="1:12" x14ac:dyDescent="0.2">
      <c r="L10" s="11"/>
    </row>
    <row r="11" spans="1:12" x14ac:dyDescent="0.2">
      <c r="L11" s="11"/>
    </row>
    <row r="12" spans="1:12" x14ac:dyDescent="0.2">
      <c r="L12" s="11"/>
    </row>
    <row r="13" spans="1:12" x14ac:dyDescent="0.2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3"/>
    </row>
  </sheetData>
  <pageMargins left="0.5" right="0.5" top="0.5" bottom="0.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showGridLines="0" workbookViewId="0"/>
  </sheetViews>
  <sheetFormatPr defaultRowHeight="12.75" x14ac:dyDescent="0.2"/>
  <cols>
    <col min="1" max="1" width="2.33203125" customWidth="1"/>
    <col min="2" max="2" width="6.6640625" customWidth="1"/>
    <col min="3" max="3" width="9.5" bestFit="1" customWidth="1"/>
    <col min="4" max="4" width="12.1640625" bestFit="1" customWidth="1"/>
    <col min="5" max="5" width="12.83203125" bestFit="1" customWidth="1"/>
  </cols>
  <sheetData>
    <row r="1" spans="1:5" x14ac:dyDescent="0.2">
      <c r="A1" s="8" t="s">
        <v>10</v>
      </c>
    </row>
    <row r="2" spans="1:5" x14ac:dyDescent="0.2">
      <c r="A2" s="8" t="s">
        <v>11</v>
      </c>
    </row>
    <row r="3" spans="1:5" x14ac:dyDescent="0.2">
      <c r="A3" s="8" t="s">
        <v>38</v>
      </c>
    </row>
    <row r="6" spans="1:5" ht="13.5" thickBot="1" x14ac:dyDescent="0.25">
      <c r="A6" t="s">
        <v>12</v>
      </c>
    </row>
    <row r="7" spans="1:5" x14ac:dyDescent="0.2">
      <c r="B7" s="16"/>
      <c r="C7" s="16"/>
      <c r="D7" s="16" t="s">
        <v>15</v>
      </c>
      <c r="E7" s="16" t="s">
        <v>17</v>
      </c>
    </row>
    <row r="8" spans="1:5" ht="13.5" thickBot="1" x14ac:dyDescent="0.25">
      <c r="B8" s="17" t="s">
        <v>13</v>
      </c>
      <c r="C8" s="17" t="s">
        <v>14</v>
      </c>
      <c r="D8" s="17" t="s">
        <v>16</v>
      </c>
      <c r="E8" s="17" t="s">
        <v>18</v>
      </c>
    </row>
    <row r="9" spans="1:5" x14ac:dyDescent="0.2">
      <c r="B9" s="14" t="s">
        <v>22</v>
      </c>
      <c r="C9" s="14" t="s">
        <v>6</v>
      </c>
      <c r="D9" s="14">
        <v>11.333333370823739</v>
      </c>
      <c r="E9" s="14">
        <v>0</v>
      </c>
    </row>
    <row r="10" spans="1:5" x14ac:dyDescent="0.2">
      <c r="B10" s="14" t="s">
        <v>23</v>
      </c>
      <c r="C10" s="14" t="s">
        <v>24</v>
      </c>
      <c r="D10" s="14">
        <v>6.9042043295152201E-10</v>
      </c>
      <c r="E10" s="14">
        <v>-4.8199998699632243</v>
      </c>
    </row>
    <row r="11" spans="1:5" x14ac:dyDescent="0.2">
      <c r="B11" s="14" t="s">
        <v>25</v>
      </c>
      <c r="C11" s="14" t="s">
        <v>6</v>
      </c>
      <c r="D11" s="14">
        <v>73.333332973543151</v>
      </c>
      <c r="E11" s="14">
        <v>0</v>
      </c>
    </row>
    <row r="12" spans="1:5" x14ac:dyDescent="0.2">
      <c r="B12" s="14" t="s">
        <v>26</v>
      </c>
      <c r="C12" s="14" t="s">
        <v>6</v>
      </c>
      <c r="D12" s="14">
        <v>15.333333295382648</v>
      </c>
      <c r="E12" s="14">
        <v>0</v>
      </c>
    </row>
    <row r="13" spans="1:5" ht="13.5" thickBot="1" x14ac:dyDescent="0.25">
      <c r="B13" s="15" t="s">
        <v>27</v>
      </c>
      <c r="C13" s="15" t="s">
        <v>6</v>
      </c>
      <c r="D13" s="15">
        <v>6.9042043295152201E-10</v>
      </c>
      <c r="E13" s="15">
        <v>-1.9999998788211779</v>
      </c>
    </row>
    <row r="15" spans="1:5" ht="13.5" thickBot="1" x14ac:dyDescent="0.25">
      <c r="A15" t="s">
        <v>19</v>
      </c>
    </row>
    <row r="16" spans="1:5" x14ac:dyDescent="0.2">
      <c r="B16" s="16"/>
      <c r="C16" s="16"/>
      <c r="D16" s="16" t="s">
        <v>15</v>
      </c>
      <c r="E16" s="16" t="s">
        <v>20</v>
      </c>
    </row>
    <row r="17" spans="2:5" ht="13.5" thickBot="1" x14ac:dyDescent="0.25">
      <c r="B17" s="17" t="s">
        <v>13</v>
      </c>
      <c r="C17" s="17" t="s">
        <v>14</v>
      </c>
      <c r="D17" s="17" t="s">
        <v>16</v>
      </c>
      <c r="E17" s="17" t="s">
        <v>21</v>
      </c>
    </row>
    <row r="18" spans="2:5" x14ac:dyDescent="0.2">
      <c r="B18" s="14" t="s">
        <v>28</v>
      </c>
      <c r="C18" s="14"/>
      <c r="D18" s="14">
        <v>99.999999641130373</v>
      </c>
      <c r="E18" s="14">
        <v>3.4799999365129848</v>
      </c>
    </row>
    <row r="19" spans="2:5" x14ac:dyDescent="0.2">
      <c r="B19" s="14" t="s">
        <v>29</v>
      </c>
      <c r="C19" s="14"/>
      <c r="D19" s="14">
        <v>80</v>
      </c>
      <c r="E19" s="14">
        <v>0.16000003458954906</v>
      </c>
    </row>
    <row r="20" spans="2:5" ht="13.5" thickBot="1" x14ac:dyDescent="0.25">
      <c r="B20" s="15" t="s">
        <v>30</v>
      </c>
      <c r="C20" s="15"/>
      <c r="D20" s="15">
        <v>49.999999830423519</v>
      </c>
      <c r="E20" s="15">
        <v>0.52000001574663446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zoomScaleNormal="100" workbookViewId="0"/>
  </sheetViews>
  <sheetFormatPr defaultRowHeight="12.75" x14ac:dyDescent="0.2"/>
  <sheetData>
    <row r="1" spans="1:12" ht="13.5" x14ac:dyDescent="0.25">
      <c r="A1" s="7">
        <v>42468</v>
      </c>
      <c r="C1" s="8" t="s">
        <v>9</v>
      </c>
      <c r="L1" s="11"/>
    </row>
    <row r="2" spans="1:12" x14ac:dyDescent="0.2">
      <c r="L2" s="11"/>
    </row>
    <row r="3" spans="1:12" x14ac:dyDescent="0.2">
      <c r="A3" s="6" t="s">
        <v>35</v>
      </c>
      <c r="B3" s="19">
        <v>3.48</v>
      </c>
      <c r="C3" s="19">
        <v>0.15999999999999998</v>
      </c>
      <c r="D3" s="19">
        <v>0.52</v>
      </c>
      <c r="E3" s="5"/>
      <c r="F3" s="5"/>
      <c r="H3" s="4"/>
      <c r="I3" s="5"/>
      <c r="L3" s="11"/>
    </row>
    <row r="4" spans="1:12" ht="14.25" x14ac:dyDescent="0.25">
      <c r="A4" s="6"/>
      <c r="B4" s="2" t="s">
        <v>31</v>
      </c>
      <c r="C4" s="2" t="s">
        <v>32</v>
      </c>
      <c r="D4" s="2" t="s">
        <v>33</v>
      </c>
      <c r="E4" s="5"/>
      <c r="F4" s="5"/>
      <c r="H4" s="4"/>
      <c r="I4" s="5"/>
      <c r="K4" s="3" t="s">
        <v>37</v>
      </c>
      <c r="L4" s="11"/>
    </row>
    <row r="5" spans="1:12" ht="14.25" x14ac:dyDescent="0.25">
      <c r="B5" s="22">
        <f>primal!I6</f>
        <v>100</v>
      </c>
      <c r="C5" s="23">
        <f>primal!I7</f>
        <v>80</v>
      </c>
      <c r="D5" s="24">
        <f>primal!I8</f>
        <v>50</v>
      </c>
      <c r="E5" s="20">
        <f>SUMPRODUCT(B5:D5,$B$3:$D$3)</f>
        <v>386.8</v>
      </c>
      <c r="F5" s="1" t="s">
        <v>36</v>
      </c>
      <c r="K5" s="21">
        <f>MIN($E$5)</f>
        <v>386.8</v>
      </c>
      <c r="L5" s="11"/>
    </row>
    <row r="6" spans="1:12" x14ac:dyDescent="0.2">
      <c r="B6" s="28">
        <f t="array" ref="B6:D10">TRANSPOSE(primal!B6:F8)</f>
        <v>1</v>
      </c>
      <c r="C6" s="29">
        <v>3</v>
      </c>
      <c r="D6" s="30">
        <v>2</v>
      </c>
      <c r="E6" s="9">
        <f>SUMPRODUCT(B6:D6,$B$3:$D$3)</f>
        <v>5</v>
      </c>
      <c r="F6" s="4" t="s">
        <v>34</v>
      </c>
      <c r="G6" s="25">
        <f>primal!B5</f>
        <v>5</v>
      </c>
      <c r="K6" s="21">
        <f>COUNT($B$3:$D$3)</f>
        <v>3</v>
      </c>
      <c r="L6" s="11"/>
    </row>
    <row r="7" spans="1:12" x14ac:dyDescent="0.2">
      <c r="B7" s="31">
        <v>1</v>
      </c>
      <c r="C7" s="32">
        <v>2</v>
      </c>
      <c r="D7" s="33">
        <v>1</v>
      </c>
      <c r="E7" s="9">
        <f>SUMPRODUCT(B7:D7,$B$3:$D$3)</f>
        <v>4.32</v>
      </c>
      <c r="F7" s="4" t="s">
        <v>34</v>
      </c>
      <c r="G7" s="26">
        <f>primal!C5</f>
        <v>-0.5</v>
      </c>
      <c r="K7" s="21" t="b">
        <f t="array" ref="K7">$E$6:$E$10&gt;=$G$6:$G$10</f>
        <v>1</v>
      </c>
      <c r="L7" s="11"/>
    </row>
    <row r="8" spans="1:12" x14ac:dyDescent="0.2">
      <c r="B8" s="31">
        <v>1</v>
      </c>
      <c r="C8" s="32">
        <v>0</v>
      </c>
      <c r="D8" s="33">
        <v>1</v>
      </c>
      <c r="E8" s="9">
        <f>SUMPRODUCT(B8:D8,$B$3:$D$3)</f>
        <v>4</v>
      </c>
      <c r="F8" s="4" t="s">
        <v>34</v>
      </c>
      <c r="G8" s="26">
        <f>primal!D5</f>
        <v>4</v>
      </c>
      <c r="K8" s="21">
        <f>{32767;32767;0.000001;0.01;TRUE;FALSE;TRUE;1;1;1;0.0001;TRUE}</f>
        <v>32767</v>
      </c>
      <c r="L8" s="11"/>
    </row>
    <row r="9" spans="1:12" x14ac:dyDescent="0.2">
      <c r="B9" s="31">
        <v>1</v>
      </c>
      <c r="C9" s="32">
        <v>3</v>
      </c>
      <c r="D9" s="33">
        <v>-3</v>
      </c>
      <c r="E9" s="9">
        <f t="shared" ref="E9:E10" si="0">SUMPRODUCT(B9:D9,$B$3:$D$3)</f>
        <v>2.4</v>
      </c>
      <c r="F9" s="4" t="s">
        <v>34</v>
      </c>
      <c r="G9" s="26">
        <f>primal!E5</f>
        <v>2.4</v>
      </c>
      <c r="K9" s="21">
        <f>{0;0;2;100;0;FALSE;TRUE;0.075;0;0;FALSE;30}</f>
        <v>0</v>
      </c>
      <c r="L9" s="11"/>
    </row>
    <row r="10" spans="1:12" x14ac:dyDescent="0.2">
      <c r="B10" s="34">
        <v>1</v>
      </c>
      <c r="C10" s="35">
        <v>0</v>
      </c>
      <c r="D10" s="36">
        <v>1</v>
      </c>
      <c r="E10" s="9">
        <f t="shared" si="0"/>
        <v>4</v>
      </c>
      <c r="F10" s="4" t="s">
        <v>34</v>
      </c>
      <c r="G10" s="27">
        <f>primal!F5</f>
        <v>2</v>
      </c>
      <c r="L10" s="11"/>
    </row>
    <row r="11" spans="1:12" x14ac:dyDescent="0.2">
      <c r="L11" s="11"/>
    </row>
    <row r="12" spans="1:12" x14ac:dyDescent="0.2">
      <c r="L12" s="11"/>
    </row>
    <row r="13" spans="1:12" x14ac:dyDescent="0.2">
      <c r="L13" s="11"/>
    </row>
    <row r="14" spans="1:12" x14ac:dyDescent="0.2">
      <c r="L14" s="11"/>
    </row>
    <row r="15" spans="1:12" x14ac:dyDescent="0.2">
      <c r="L15" s="11"/>
    </row>
    <row r="16" spans="1:12" x14ac:dyDescent="0.2">
      <c r="L16" s="11"/>
    </row>
    <row r="17" spans="1:12" x14ac:dyDescent="0.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3"/>
    </row>
  </sheetData>
  <pageMargins left="0.5" right="0.5" top="0.5" bottom="0.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showGridLines="0" workbookViewId="0"/>
  </sheetViews>
  <sheetFormatPr defaultRowHeight="12.75" x14ac:dyDescent="0.2"/>
  <cols>
    <col min="1" max="1" width="2.33203125" customWidth="1"/>
    <col min="2" max="2" width="6.6640625" customWidth="1"/>
    <col min="3" max="3" width="9.5" bestFit="1" customWidth="1"/>
    <col min="4" max="4" width="5.6640625" customWidth="1"/>
    <col min="5" max="8" width="12.1640625" bestFit="1" customWidth="1"/>
  </cols>
  <sheetData>
    <row r="1" spans="1:8" x14ac:dyDescent="0.2">
      <c r="A1" s="8" t="s">
        <v>10</v>
      </c>
    </row>
    <row r="2" spans="1:8" x14ac:dyDescent="0.2">
      <c r="A2" s="8" t="s">
        <v>39</v>
      </c>
    </row>
    <row r="3" spans="1:8" x14ac:dyDescent="0.2">
      <c r="A3" s="8" t="s">
        <v>40</v>
      </c>
    </row>
    <row r="6" spans="1:8" ht="13.5" thickBot="1" x14ac:dyDescent="0.25">
      <c r="A6" t="s">
        <v>12</v>
      </c>
    </row>
    <row r="7" spans="1:8" x14ac:dyDescent="0.2">
      <c r="B7" s="16"/>
      <c r="C7" s="16"/>
      <c r="D7" s="16" t="s">
        <v>15</v>
      </c>
      <c r="E7" s="16" t="s">
        <v>17</v>
      </c>
      <c r="F7" s="16" t="s">
        <v>42</v>
      </c>
      <c r="G7" s="16" t="s">
        <v>44</v>
      </c>
      <c r="H7" s="16" t="s">
        <v>44</v>
      </c>
    </row>
    <row r="8" spans="1:8" ht="13.5" thickBot="1" x14ac:dyDescent="0.25">
      <c r="B8" s="17" t="s">
        <v>13</v>
      </c>
      <c r="C8" s="17" t="s">
        <v>14</v>
      </c>
      <c r="D8" s="17" t="s">
        <v>16</v>
      </c>
      <c r="E8" s="17" t="s">
        <v>41</v>
      </c>
      <c r="F8" s="17" t="s">
        <v>43</v>
      </c>
      <c r="G8" s="17" t="s">
        <v>45</v>
      </c>
      <c r="H8" s="17" t="s">
        <v>46</v>
      </c>
    </row>
    <row r="9" spans="1:8" x14ac:dyDescent="0.2">
      <c r="B9" s="14" t="s">
        <v>22</v>
      </c>
      <c r="C9" s="14" t="s">
        <v>51</v>
      </c>
      <c r="D9" s="14">
        <v>3.48</v>
      </c>
      <c r="E9" s="14">
        <v>0</v>
      </c>
      <c r="F9" s="14">
        <v>100</v>
      </c>
      <c r="G9" s="14">
        <v>56.666666497090162</v>
      </c>
      <c r="H9" s="14">
        <v>73.333333333333329</v>
      </c>
    </row>
    <row r="10" spans="1:8" x14ac:dyDescent="0.2">
      <c r="B10" s="14" t="s">
        <v>23</v>
      </c>
      <c r="C10" s="14" t="s">
        <v>52</v>
      </c>
      <c r="D10" s="14">
        <v>0.15999999999999998</v>
      </c>
      <c r="E10" s="14">
        <v>0</v>
      </c>
      <c r="F10" s="14">
        <v>80</v>
      </c>
      <c r="G10" s="14">
        <v>220</v>
      </c>
      <c r="H10" s="14">
        <v>42.499999872817639</v>
      </c>
    </row>
    <row r="11" spans="1:8" ht="13.5" thickBot="1" x14ac:dyDescent="0.25">
      <c r="B11" s="15" t="s">
        <v>25</v>
      </c>
      <c r="C11" s="15" t="s">
        <v>51</v>
      </c>
      <c r="D11" s="15">
        <v>0.52</v>
      </c>
      <c r="E11" s="15">
        <v>0</v>
      </c>
      <c r="F11" s="15">
        <v>49.999999830423519</v>
      </c>
      <c r="G11" s="15">
        <v>76.666666836243166</v>
      </c>
      <c r="H11" s="15">
        <v>56.666666497090183</v>
      </c>
    </row>
    <row r="13" spans="1:8" ht="13.5" thickBot="1" x14ac:dyDescent="0.25">
      <c r="A13" t="s">
        <v>19</v>
      </c>
    </row>
    <row r="14" spans="1:8" x14ac:dyDescent="0.2">
      <c r="B14" s="16"/>
      <c r="C14" s="16"/>
      <c r="D14" s="16" t="s">
        <v>15</v>
      </c>
      <c r="E14" s="16" t="s">
        <v>47</v>
      </c>
      <c r="F14" s="16" t="s">
        <v>49</v>
      </c>
      <c r="G14" s="16" t="s">
        <v>44</v>
      </c>
      <c r="H14" s="16" t="s">
        <v>44</v>
      </c>
    </row>
    <row r="15" spans="1:8" ht="13.5" thickBot="1" x14ac:dyDescent="0.25">
      <c r="B15" s="17" t="s">
        <v>13</v>
      </c>
      <c r="C15" s="17" t="s">
        <v>14</v>
      </c>
      <c r="D15" s="17" t="s">
        <v>16</v>
      </c>
      <c r="E15" s="17" t="s">
        <v>48</v>
      </c>
      <c r="F15" s="17" t="s">
        <v>50</v>
      </c>
      <c r="G15" s="17" t="s">
        <v>45</v>
      </c>
      <c r="H15" s="17" t="s">
        <v>46</v>
      </c>
    </row>
    <row r="16" spans="1:8" x14ac:dyDescent="0.2">
      <c r="B16" s="14" t="s">
        <v>53</v>
      </c>
      <c r="C16" s="14"/>
      <c r="D16" s="14">
        <v>5</v>
      </c>
      <c r="E16" s="14">
        <v>11.333333299418037</v>
      </c>
      <c r="F16" s="14">
        <v>5</v>
      </c>
      <c r="G16" s="14">
        <v>17.399999999999995</v>
      </c>
      <c r="H16" s="14">
        <v>0.59999999999999987</v>
      </c>
    </row>
    <row r="17" spans="2:8" x14ac:dyDescent="0.2">
      <c r="B17" s="14" t="s">
        <v>54</v>
      </c>
      <c r="C17" s="14"/>
      <c r="D17" s="14">
        <v>4.32</v>
      </c>
      <c r="E17" s="14">
        <v>0</v>
      </c>
      <c r="F17" s="14">
        <v>-0.5</v>
      </c>
      <c r="G17" s="14">
        <v>4.82</v>
      </c>
      <c r="H17" s="14">
        <v>1E+30</v>
      </c>
    </row>
    <row r="18" spans="2:8" x14ac:dyDescent="0.2">
      <c r="B18" s="14" t="s">
        <v>55</v>
      </c>
      <c r="C18" s="14"/>
      <c r="D18" s="14">
        <v>4</v>
      </c>
      <c r="E18" s="14">
        <v>73.333333333333329</v>
      </c>
      <c r="F18" s="14">
        <v>4</v>
      </c>
      <c r="G18" s="14">
        <v>0.47999999999999993</v>
      </c>
      <c r="H18" s="14">
        <v>2</v>
      </c>
    </row>
    <row r="19" spans="2:8" x14ac:dyDescent="0.2">
      <c r="B19" s="14" t="s">
        <v>56</v>
      </c>
      <c r="C19" s="14"/>
      <c r="D19" s="14">
        <v>2.4</v>
      </c>
      <c r="E19" s="14">
        <v>15.333333367248633</v>
      </c>
      <c r="F19" s="14">
        <v>2.4</v>
      </c>
      <c r="G19" s="14">
        <v>2.6</v>
      </c>
      <c r="H19" s="14">
        <v>2.3999999999999995</v>
      </c>
    </row>
    <row r="20" spans="2:8" ht="13.5" thickBot="1" x14ac:dyDescent="0.25">
      <c r="B20" s="15" t="s">
        <v>57</v>
      </c>
      <c r="C20" s="15"/>
      <c r="D20" s="15">
        <v>4</v>
      </c>
      <c r="E20" s="15">
        <v>0</v>
      </c>
      <c r="F20" s="15">
        <v>2</v>
      </c>
      <c r="G20" s="15">
        <v>2</v>
      </c>
      <c r="H20" s="15">
        <v>1E+30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primal</vt:lpstr>
      <vt:lpstr>Sensibilidade Primal</vt:lpstr>
      <vt:lpstr>dual</vt:lpstr>
      <vt:lpstr>Sensibilidade Dual</vt:lpstr>
    </vt:vector>
  </TitlesOfParts>
  <Company>IST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</dc:creator>
  <cp:lastModifiedBy>Miguel</cp:lastModifiedBy>
  <dcterms:created xsi:type="dcterms:W3CDTF">2016-04-08T10:04:18Z</dcterms:created>
  <dcterms:modified xsi:type="dcterms:W3CDTF">2016-04-08T10:50:45Z</dcterms:modified>
</cp:coreProperties>
</file>