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maker" sheetId="1" r:id="rId1"/>
  </sheets>
  <definedNames>
    <definedName name="solver_adj" localSheetId="0" hidden="1">maker!$B$11:$C$11</definedName>
    <definedName name="solver_cvg" localSheetId="0" hidden="1">0.000000000001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100</definedName>
    <definedName name="solver_lhs1" localSheetId="0" hidden="1">maker!$E$14:$E$15</definedName>
    <definedName name="solver_lhs2" localSheetId="0" hidden="1">maker!$B$11:$C$11</definedName>
    <definedName name="solver_lhs3" localSheetId="0" hidden="1">maker!$C$11</definedName>
    <definedName name="solver_lin" localSheetId="0" hidden="1">2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maker!$F$12</definedName>
    <definedName name="solver_pre" localSheetId="0" hidden="1">0.00000000001</definedName>
    <definedName name="solver_rbv" localSheetId="0" hidden="1">1</definedName>
    <definedName name="solver_rel1" localSheetId="0" hidden="1">1</definedName>
    <definedName name="solver_rel2" localSheetId="0" hidden="1">4</definedName>
    <definedName name="solver_rel3" localSheetId="0" hidden="1">4</definedName>
    <definedName name="solver_rhs1" localSheetId="0" hidden="1">maker!$G$14:$G$15</definedName>
    <definedName name="solver_rhs2" localSheetId="0" hidden="1">integer</definedName>
    <definedName name="solver_rhs3" localSheetId="0" hidden="1">integer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100</definedName>
    <definedName name="solver_tol" localSheetId="0" hidden="1">0.0000000000005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52511"/>
</workbook>
</file>

<file path=xl/calcChain.xml><?xml version="1.0" encoding="utf-8"?>
<calcChain xmlns="http://schemas.openxmlformats.org/spreadsheetml/2006/main">
  <c r="F21" i="1" l="1"/>
  <c r="F20" i="1" a="1"/>
  <c r="F20" i="1" s="1"/>
  <c r="F18" i="1"/>
  <c r="K15" i="1"/>
  <c r="K13" i="1"/>
  <c r="C12" i="1"/>
  <c r="C22" i="1" s="1"/>
  <c r="B12" i="1"/>
  <c r="G15" i="1"/>
  <c r="F24" i="1" s="1"/>
  <c r="G14" i="1"/>
  <c r="F23" i="1" s="1"/>
  <c r="C15" i="1"/>
  <c r="C24" i="1" s="1"/>
  <c r="B15" i="1"/>
  <c r="B24" i="1" s="1"/>
  <c r="C14" i="1"/>
  <c r="C23" i="1" s="1"/>
  <c r="B14" i="1"/>
  <c r="C13" i="1"/>
  <c r="B13" i="1"/>
  <c r="H11" i="1"/>
  <c r="G11" i="1"/>
  <c r="H14" i="1"/>
  <c r="F12" i="1" l="1"/>
  <c r="F17" i="1" s="1"/>
  <c r="B22" i="1"/>
  <c r="E15" i="1"/>
  <c r="E14" i="1"/>
  <c r="F19" i="1" s="1" a="1"/>
  <c r="F19" i="1" s="1"/>
  <c r="B23" i="1"/>
  <c r="K12" i="1" l="1"/>
  <c r="K14" i="1" a="1"/>
  <c r="K14" i="1" s="1"/>
</calcChain>
</file>

<file path=xl/sharedStrings.xml><?xml version="1.0" encoding="utf-8"?>
<sst xmlns="http://schemas.openxmlformats.org/spreadsheetml/2006/main" count="68" uniqueCount="38">
  <si>
    <t>Feb-2007</t>
  </si>
  <si>
    <t>&lt;=</t>
  </si>
  <si>
    <r>
      <t>X</t>
    </r>
    <r>
      <rPr>
        <sz val="10"/>
        <rFont val="Times New Roman"/>
        <family val="1"/>
      </rPr>
      <t xml:space="preserve"> = </t>
    </r>
  </si>
  <si>
    <r>
      <t>X</t>
    </r>
    <r>
      <rPr>
        <sz val="10"/>
        <rFont val="Times New Roman"/>
        <family val="1"/>
      </rPr>
      <t xml:space="preserve"> = ?</t>
    </r>
  </si>
  <si>
    <t>Bronson, Richard, 1982, "Operations Research",</t>
  </si>
  <si>
    <t>The cited 100%</t>
  </si>
  <si>
    <t>/ 12</t>
  </si>
  <si>
    <t>i.e., =</t>
  </si>
  <si>
    <t>Schaum, McGraw-Hill, New York, NY (USA), 1.3, p 4</t>
  </si>
  <si>
    <t>Furniture maker</t>
  </si>
  <si>
    <r>
      <t>X</t>
    </r>
    <r>
      <rPr>
        <sz val="10"/>
        <rFont val="Times New Roman"/>
        <family val="1"/>
      </rPr>
      <t xml:space="preserve"> = (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, </t>
    </r>
    <r>
      <rPr>
        <i/>
        <sz val="10"/>
        <rFont val="Times New Roman"/>
        <family val="1"/>
      </rPr>
      <t>x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)</t>
    </r>
  </si>
  <si>
    <t>Maximize profit</t>
  </si>
  <si>
    <t>No. Mod. 1</t>
  </si>
  <si>
    <t>No. Mod. 2</t>
  </si>
  <si>
    <t>Price ($)</t>
  </si>
  <si>
    <t>Availability</t>
  </si>
  <si>
    <t>Wood (un.)</t>
  </si>
  <si>
    <t>Time (h)</t>
  </si>
  <si>
    <r>
      <t xml:space="preserve">= [max] </t>
    </r>
    <r>
      <rPr>
        <i/>
        <sz val="10"/>
        <rFont val="Times New Roman"/>
        <family val="1"/>
      </rPr>
      <t>z</t>
    </r>
  </si>
  <si>
    <t>3.5</t>
  </si>
  <si>
    <r>
      <t xml:space="preserve">(The optimal solution, with </t>
    </r>
    <r>
      <rPr>
        <i/>
        <sz val="10"/>
        <rFont val="Arial Narrow"/>
        <family val="2"/>
      </rPr>
      <t>z</t>
    </r>
    <r>
      <rPr>
        <vertAlign val="subscript"/>
        <sz val="10"/>
        <rFont val="Arial Narrow"/>
        <family val="2"/>
      </rPr>
      <t>max</t>
    </r>
    <r>
      <rPr>
        <sz val="10"/>
        <rFont val="Arial Narrow"/>
        <family val="2"/>
      </rPr>
      <t xml:space="preserve"> = $ 391,11 or $ 360)</t>
    </r>
  </si>
  <si>
    <r>
      <t xml:space="preserve">With </t>
    </r>
    <r>
      <rPr>
        <b/>
        <sz val="10"/>
        <color indexed="10"/>
        <rFont val="Arial Narrow"/>
        <family val="2"/>
      </rPr>
      <t>integer</t>
    </r>
    <r>
      <rPr>
        <sz val="10"/>
        <rFont val="Arial Narrow"/>
        <family val="2"/>
      </rPr>
      <t xml:space="preserve"> variables: </t>
    </r>
    <r>
      <rPr>
        <b/>
        <i/>
        <sz val="10"/>
        <rFont val="Arial Narrow"/>
        <family val="2"/>
      </rPr>
      <t>load</t>
    </r>
    <r>
      <rPr>
        <sz val="10"/>
        <rFont val="Arial Narrow"/>
        <family val="2"/>
      </rPr>
      <t xml:space="preserve"> the other Solver model ------&gt;</t>
    </r>
  </si>
  <si>
    <t>Solver model 1</t>
  </si>
  <si>
    <t>Solver model 2</t>
  </si>
  <si>
    <t>Solver</t>
  </si>
  <si>
    <t>*</t>
  </si>
  <si>
    <t>BEWARE: Excel Solver may IGNORE integer variables !</t>
  </si>
  <si>
    <t>Plate</t>
  </si>
  <si>
    <t>MAX</t>
  </si>
  <si>
    <r>
      <rPr>
        <b/>
        <sz val="10"/>
        <rFont val="Times New Roman"/>
        <family val="1"/>
      </rPr>
      <t>c</t>
    </r>
    <r>
      <rPr>
        <vertAlign val="superscript"/>
        <sz val="10"/>
        <rFont val="Times New Roman"/>
        <family val="1"/>
      </rPr>
      <t>T</t>
    </r>
    <r>
      <rPr>
        <sz val="10"/>
        <rFont val="Times New Roman"/>
        <family val="1"/>
      </rPr>
      <t xml:space="preserve"> =</t>
    </r>
  </si>
  <si>
    <r>
      <rPr>
        <b/>
        <sz val="10"/>
        <rFont val="Times New Roman"/>
        <family val="1"/>
      </rPr>
      <t>A</t>
    </r>
    <r>
      <rPr>
        <sz val="10"/>
        <rFont val="Times New Roman"/>
        <family val="1"/>
      </rPr>
      <t xml:space="preserve"> | </t>
    </r>
    <r>
      <rPr>
        <b/>
        <sz val="10"/>
        <rFont val="Times New Roman"/>
        <family val="1"/>
      </rPr>
      <t>b</t>
    </r>
    <r>
      <rPr>
        <sz val="10"/>
        <rFont val="Times New Roman"/>
        <family val="1"/>
      </rPr>
      <t xml:space="preserve"> =</t>
    </r>
  </si>
  <si>
    <t>BigM =</t>
  </si>
  <si>
    <t>Artificials</t>
  </si>
  <si>
    <t>Initial basis</t>
  </si>
  <si>
    <t>3 4</t>
  </si>
  <si>
    <t>(superfluous)</t>
  </si>
  <si>
    <t>No commas !</t>
  </si>
  <si>
    <t>No. | N. |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</si>
</sst>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E+00"/>
  </numFmts>
  <fonts count="16">
    <font>
      <sz val="10"/>
      <name val="Arial Narrow"/>
    </font>
    <font>
      <sz val="8"/>
      <name val="Arial Narrow"/>
      <family val="2"/>
    </font>
    <font>
      <sz val="9"/>
      <color indexed="8"/>
      <name val="Arial"/>
      <family val="2"/>
    </font>
    <font>
      <i/>
      <sz val="1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vertAlign val="subscript"/>
      <sz val="10"/>
      <name val="Times New Roman"/>
      <family val="1"/>
    </font>
    <font>
      <vertAlign val="subscript"/>
      <sz val="10"/>
      <name val="Arial Narrow"/>
      <family val="2"/>
    </font>
    <font>
      <b/>
      <i/>
      <sz val="10"/>
      <name val="Arial Narrow"/>
      <family val="2"/>
    </font>
    <font>
      <b/>
      <sz val="10"/>
      <color indexed="10"/>
      <name val="Arial Narrow"/>
      <family val="2"/>
    </font>
    <font>
      <b/>
      <sz val="10"/>
      <color theme="0"/>
      <name val="Arial Narrow"/>
      <family val="2"/>
    </font>
    <font>
      <b/>
      <sz val="10"/>
      <name val="Times New Roman"/>
      <family val="1"/>
    </font>
    <font>
      <vertAlign val="superscript"/>
      <sz val="10"/>
      <name val="Times New Roman"/>
      <family val="1"/>
    </font>
    <font>
      <b/>
      <sz val="9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70C0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6" fillId="0" borderId="0" xfId="0" quotePrefix="1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Fill="1" applyBorder="1" applyAlignment="1">
      <alignment horizontal="center"/>
    </xf>
    <xf numFmtId="0" fontId="0" fillId="2" borderId="0" xfId="0" applyFill="1"/>
    <xf numFmtId="0" fontId="5" fillId="0" borderId="0" xfId="0" applyFon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Fill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quotePrefix="1"/>
    <xf numFmtId="0" fontId="0" fillId="3" borderId="0" xfId="0" applyFill="1" applyBorder="1" applyAlignment="1">
      <alignment horizontal="center"/>
    </xf>
    <xf numFmtId="0" fontId="0" fillId="3" borderId="0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0" fillId="4" borderId="0" xfId="0" applyFill="1"/>
    <xf numFmtId="0" fontId="0" fillId="5" borderId="0" xfId="0" applyFill="1"/>
    <xf numFmtId="0" fontId="4" fillId="6" borderId="1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12" xfId="0" applyBorder="1"/>
    <xf numFmtId="0" fontId="0" fillId="7" borderId="0" xfId="0" applyFill="1"/>
    <xf numFmtId="0" fontId="0" fillId="7" borderId="12" xfId="0" applyFill="1" applyBorder="1"/>
    <xf numFmtId="0" fontId="5" fillId="6" borderId="0" xfId="0" applyFont="1" applyFill="1" applyBorder="1" applyAlignment="1">
      <alignment horizontal="center"/>
    </xf>
    <xf numFmtId="0" fontId="12" fillId="8" borderId="0" xfId="0" applyFont="1" applyFill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13" xfId="0" applyFont="1" applyBorder="1"/>
    <xf numFmtId="14" fontId="15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352425</xdr:colOff>
          <xdr:row>4</xdr:row>
          <xdr:rowOff>9525</xdr:rowOff>
        </xdr:from>
        <xdr:to>
          <xdr:col>10</xdr:col>
          <xdr:colOff>523875</xdr:colOff>
          <xdr:row>8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42"/>
  <sheetViews>
    <sheetView tabSelected="1" zoomScaleNormal="100" workbookViewId="0"/>
  </sheetViews>
  <sheetFormatPr defaultRowHeight="12.75"/>
  <cols>
    <col min="1" max="1" width="9.33203125" customWidth="1"/>
  </cols>
  <sheetData>
    <row r="1" spans="1:13" ht="13.5">
      <c r="A1" s="56">
        <v>42823</v>
      </c>
      <c r="C1" s="3" t="s">
        <v>4</v>
      </c>
      <c r="J1" s="15"/>
      <c r="L1" s="36"/>
      <c r="M1" s="15" t="s">
        <v>25</v>
      </c>
    </row>
    <row r="2" spans="1:13" ht="13.5">
      <c r="A2" s="54" t="s">
        <v>0</v>
      </c>
      <c r="D2" s="3" t="s">
        <v>8</v>
      </c>
      <c r="L2" s="36"/>
      <c r="M2" s="15" t="s">
        <v>25</v>
      </c>
    </row>
    <row r="3" spans="1:13" ht="14.25">
      <c r="B3" s="15" t="s">
        <v>9</v>
      </c>
      <c r="F3" s="8" t="s">
        <v>10</v>
      </c>
      <c r="L3" s="36"/>
      <c r="M3" s="15" t="s">
        <v>25</v>
      </c>
    </row>
    <row r="4" spans="1:13">
      <c r="C4" s="3" t="s">
        <v>11</v>
      </c>
      <c r="L4" s="36"/>
      <c r="M4" s="15" t="s">
        <v>25</v>
      </c>
    </row>
    <row r="5" spans="1:13" ht="13.5" thickBot="1">
      <c r="A5" s="3" t="s">
        <v>28</v>
      </c>
      <c r="B5" s="1" t="s">
        <v>12</v>
      </c>
      <c r="C5" s="1" t="s">
        <v>13</v>
      </c>
      <c r="D5" s="1"/>
      <c r="E5" s="1"/>
      <c r="F5" s="1" t="s">
        <v>15</v>
      </c>
      <c r="L5" s="36"/>
      <c r="M5" s="15" t="s">
        <v>25</v>
      </c>
    </row>
    <row r="6" spans="1:13">
      <c r="A6" t="s">
        <v>16</v>
      </c>
      <c r="B6" s="27">
        <v>2</v>
      </c>
      <c r="C6" s="28">
        <v>1</v>
      </c>
      <c r="D6" s="4"/>
      <c r="E6" s="5"/>
      <c r="F6" s="20">
        <v>6</v>
      </c>
      <c r="L6" s="36"/>
      <c r="M6" s="15" t="s">
        <v>25</v>
      </c>
    </row>
    <row r="7" spans="1:13" ht="13.5" thickBot="1">
      <c r="A7" t="s">
        <v>17</v>
      </c>
      <c r="B7" s="29">
        <v>7</v>
      </c>
      <c r="C7" s="25">
        <v>8</v>
      </c>
      <c r="D7" s="6"/>
      <c r="E7" s="7"/>
      <c r="F7" s="21">
        <v>28</v>
      </c>
      <c r="G7" s="15"/>
      <c r="J7" s="2"/>
      <c r="L7" s="36"/>
      <c r="M7" s="15" t="s">
        <v>25</v>
      </c>
    </row>
    <row r="8" spans="1:13" ht="13.5" thickBot="1">
      <c r="A8" s="12" t="s">
        <v>14</v>
      </c>
      <c r="B8" s="16">
        <v>120</v>
      </c>
      <c r="C8" s="17">
        <v>80</v>
      </c>
      <c r="D8" s="17"/>
      <c r="E8" s="18"/>
      <c r="L8" s="36"/>
      <c r="M8" s="15" t="s">
        <v>25</v>
      </c>
    </row>
    <row r="9" spans="1:13">
      <c r="A9" s="40" t="s">
        <v>24</v>
      </c>
      <c r="B9" s="25"/>
      <c r="C9" s="19"/>
      <c r="D9" s="25"/>
      <c r="E9" s="26"/>
      <c r="L9" s="36"/>
      <c r="M9" s="15" t="s">
        <v>25</v>
      </c>
    </row>
    <row r="10" spans="1:13" ht="15.75">
      <c r="A10" s="10" t="s">
        <v>3</v>
      </c>
      <c r="B10" s="13">
        <v>0</v>
      </c>
      <c r="C10" s="13" t="s">
        <v>19</v>
      </c>
      <c r="D10" s="13"/>
      <c r="E10" s="13"/>
      <c r="F10" t="s">
        <v>20</v>
      </c>
      <c r="L10" s="36"/>
      <c r="M10" s="15" t="s">
        <v>25</v>
      </c>
    </row>
    <row r="11" spans="1:13" ht="13.5" thickBot="1">
      <c r="A11" s="10" t="s">
        <v>2</v>
      </c>
      <c r="B11" s="39">
        <v>1</v>
      </c>
      <c r="C11" s="39">
        <v>1</v>
      </c>
      <c r="D11" s="13"/>
      <c r="E11" s="13"/>
      <c r="F11" s="1" t="s">
        <v>7</v>
      </c>
      <c r="G11" s="1">
        <f>B11*12</f>
        <v>12</v>
      </c>
      <c r="H11" s="1">
        <f>C11*12</f>
        <v>12</v>
      </c>
      <c r="I11" s="22" t="s">
        <v>6</v>
      </c>
      <c r="K11" s="53" t="s">
        <v>22</v>
      </c>
      <c r="L11" s="36"/>
      <c r="M11" s="15" t="s">
        <v>25</v>
      </c>
    </row>
    <row r="12" spans="1:13" ht="13.5" thickBot="1">
      <c r="B12" s="23">
        <f>B8</f>
        <v>120</v>
      </c>
      <c r="C12" s="23">
        <f>C8</f>
        <v>80</v>
      </c>
      <c r="F12" s="34">
        <f>SUMPRODUCT(B12:C12,$B$11:$C$11)</f>
        <v>200</v>
      </c>
      <c r="G12" s="11" t="s">
        <v>18</v>
      </c>
      <c r="K12" s="33">
        <f>MAX($F$12)</f>
        <v>200</v>
      </c>
      <c r="L12" s="36"/>
      <c r="M12" s="15" t="s">
        <v>25</v>
      </c>
    </row>
    <row r="13" spans="1:13">
      <c r="B13" s="30" t="str">
        <f t="shared" ref="B13:C15" si="0">B5</f>
        <v>No. Mod. 1</v>
      </c>
      <c r="C13" s="31" t="str">
        <f t="shared" si="0"/>
        <v>No. Mod. 2</v>
      </c>
      <c r="F13" s="9"/>
      <c r="K13" s="33">
        <f>COUNT($B$11:$C$11)</f>
        <v>2</v>
      </c>
      <c r="L13" s="36"/>
      <c r="M13" s="15" t="s">
        <v>25</v>
      </c>
    </row>
    <row r="14" spans="1:13">
      <c r="A14" t="s">
        <v>16</v>
      </c>
      <c r="B14" s="24">
        <f t="shared" si="0"/>
        <v>2</v>
      </c>
      <c r="C14" s="24">
        <f t="shared" si="0"/>
        <v>1</v>
      </c>
      <c r="E14" s="3">
        <f>SUMPRODUCT(B14:C14,$B$11:$C$11)</f>
        <v>3</v>
      </c>
      <c r="F14" s="1" t="s">
        <v>1</v>
      </c>
      <c r="G14" s="24">
        <f>F6</f>
        <v>6</v>
      </c>
      <c r="H14" t="str">
        <f>A8</f>
        <v>Price ($)</v>
      </c>
      <c r="K14" s="33" t="b">
        <f t="array" ref="K14">$E$14:$E$15&lt;=maker!$G$14:$G$15</f>
        <v>1</v>
      </c>
      <c r="L14" s="36"/>
      <c r="M14" s="15" t="s">
        <v>25</v>
      </c>
    </row>
    <row r="15" spans="1:13">
      <c r="A15" t="s">
        <v>17</v>
      </c>
      <c r="B15" s="24">
        <f t="shared" si="0"/>
        <v>7</v>
      </c>
      <c r="C15" s="24">
        <f t="shared" si="0"/>
        <v>8</v>
      </c>
      <c r="E15" s="3">
        <f>SUMPRODUCT(B15:C15,$B$11:$C$11)</f>
        <v>15</v>
      </c>
      <c r="F15" s="1" t="s">
        <v>1</v>
      </c>
      <c r="G15" s="24">
        <f>F7</f>
        <v>28</v>
      </c>
      <c r="H15" t="s">
        <v>5</v>
      </c>
      <c r="K15" s="33">
        <f>{100;100;0.00000000001;0.0000000000005;TRUE;FALSE;FALSE;1;1;1;0.000000000001;TRUE}</f>
        <v>100</v>
      </c>
      <c r="L15" s="36"/>
      <c r="M15" s="15" t="s">
        <v>25</v>
      </c>
    </row>
    <row r="16" spans="1:13">
      <c r="F16" s="53" t="s">
        <v>23</v>
      </c>
      <c r="L16" s="36"/>
      <c r="M16" s="15" t="s">
        <v>25</v>
      </c>
    </row>
    <row r="17" spans="1:13">
      <c r="A17" t="s">
        <v>21</v>
      </c>
      <c r="F17" s="32">
        <f>MAX($F$12)</f>
        <v>200</v>
      </c>
      <c r="G17" s="3" t="s">
        <v>26</v>
      </c>
      <c r="L17" s="36"/>
      <c r="M17" s="15" t="s">
        <v>25</v>
      </c>
    </row>
    <row r="18" spans="1:13">
      <c r="F18" s="32">
        <f>COUNT($B$11:$C$11)</f>
        <v>2</v>
      </c>
      <c r="L18" s="36"/>
      <c r="M18" s="15" t="s">
        <v>25</v>
      </c>
    </row>
    <row r="19" spans="1:13">
      <c r="B19" s="55" t="s">
        <v>37</v>
      </c>
      <c r="F19" s="32" t="b">
        <f t="array" ref="F19">$E$14:$E$15&lt;=maker!$G$14:$G$15</f>
        <v>1</v>
      </c>
      <c r="L19" s="36"/>
      <c r="M19" s="15" t="s">
        <v>25</v>
      </c>
    </row>
    <row r="20" spans="1:13">
      <c r="F20" s="32" t="b">
        <f t="array" ref="F20">$B$11:$C$11=INT($B$11:$C$11)</f>
        <v>1</v>
      </c>
      <c r="L20" s="36"/>
      <c r="M20" s="15" t="s">
        <v>25</v>
      </c>
    </row>
    <row r="21" spans="1:13">
      <c r="A21" s="40" t="s">
        <v>27</v>
      </c>
      <c r="B21" s="3" t="s">
        <v>28</v>
      </c>
      <c r="F21" s="32">
        <f>{100;100;0.00000000001;0.0000000000005;TRUE;FALSE;FALSE;1;1;1;0.000000000001;TRUE}</f>
        <v>100</v>
      </c>
      <c r="L21" s="36"/>
      <c r="M21" s="15" t="s">
        <v>25</v>
      </c>
    </row>
    <row r="22" spans="1:13" ht="15.75">
      <c r="A22" s="30" t="s">
        <v>29</v>
      </c>
      <c r="B22" s="41">
        <f>B12</f>
        <v>120</v>
      </c>
      <c r="C22" s="42">
        <f>C12</f>
        <v>80</v>
      </c>
      <c r="D22" s="42">
        <v>0</v>
      </c>
      <c r="E22" s="43">
        <v>0</v>
      </c>
      <c r="L22" s="36"/>
      <c r="M22" s="15" t="s">
        <v>25</v>
      </c>
    </row>
    <row r="23" spans="1:13">
      <c r="A23" s="30" t="s">
        <v>30</v>
      </c>
      <c r="B23" s="44">
        <f>B14</f>
        <v>2</v>
      </c>
      <c r="C23" s="45">
        <f>C14</f>
        <v>1</v>
      </c>
      <c r="D23" s="45">
        <v>1</v>
      </c>
      <c r="E23" s="46">
        <v>0</v>
      </c>
      <c r="F23" s="50">
        <f>G14</f>
        <v>6</v>
      </c>
      <c r="L23" s="36"/>
      <c r="M23" s="15" t="s">
        <v>25</v>
      </c>
    </row>
    <row r="24" spans="1:13">
      <c r="B24" s="47">
        <f>B15</f>
        <v>7</v>
      </c>
      <c r="C24" s="48">
        <f>C15</f>
        <v>8</v>
      </c>
      <c r="D24" s="48">
        <v>0</v>
      </c>
      <c r="E24" s="49">
        <v>1</v>
      </c>
      <c r="F24" s="51">
        <f>G15</f>
        <v>28</v>
      </c>
      <c r="L24" s="36"/>
      <c r="M24" s="15" t="s">
        <v>25</v>
      </c>
    </row>
    <row r="25" spans="1:13">
      <c r="A25" s="30" t="s">
        <v>31</v>
      </c>
      <c r="B25" s="52">
        <v>1000</v>
      </c>
      <c r="C25" s="15" t="s">
        <v>35</v>
      </c>
      <c r="E25" s="3" t="s">
        <v>36</v>
      </c>
      <c r="L25" s="36"/>
      <c r="M25" s="15" t="s">
        <v>25</v>
      </c>
    </row>
    <row r="26" spans="1:13">
      <c r="A26" t="s">
        <v>32</v>
      </c>
      <c r="B26" s="1">
        <v>0</v>
      </c>
      <c r="L26" s="36"/>
      <c r="M26" s="15" t="s">
        <v>25</v>
      </c>
    </row>
    <row r="27" spans="1:13">
      <c r="A27" s="15" t="s">
        <v>33</v>
      </c>
      <c r="B27" s="35" t="s">
        <v>34</v>
      </c>
      <c r="L27" s="36"/>
      <c r="M27" s="15" t="s">
        <v>25</v>
      </c>
    </row>
    <row r="28" spans="1:13">
      <c r="A28" s="37"/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8"/>
    </row>
    <row r="42" spans="2:12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</row>
  </sheetData>
  <phoneticPr fontId="1" type="noConversion"/>
  <pageMargins left="0.5" right="0.5" top="1" bottom="1" header="0.5" footer="0.5"/>
  <pageSetup paperSize="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6</xdr:col>
                <xdr:colOff>352425</xdr:colOff>
                <xdr:row>4</xdr:row>
                <xdr:rowOff>9525</xdr:rowOff>
              </from>
              <to>
                <xdr:col>10</xdr:col>
                <xdr:colOff>523875</xdr:colOff>
                <xdr:row>8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maker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M. Casquilho</cp:lastModifiedBy>
  <cp:lastPrinted>2007-02-25T02:26:11Z</cp:lastPrinted>
  <dcterms:created xsi:type="dcterms:W3CDTF">2007-02-20T23:29:30Z</dcterms:created>
  <dcterms:modified xsi:type="dcterms:W3CDTF">2017-03-29T12:10:21Z</dcterms:modified>
</cp:coreProperties>
</file>